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mvsvm02\国際文化研究科\国際文化研究科事務部\教務係\国際文化研究科教務係\Ｇ　授業料等免除、奨学金関係\Ｇ－４　各種奨学金関係（日本人学生）\31年度\190920_第2回_G萩&amp;JASSO募集\"/>
    </mc:Choice>
  </mc:AlternateContent>
  <bookViews>
    <workbookView xWindow="0" yWindow="0" windowWidth="15330" windowHeight="2865" firstSheet="2" activeTab="4"/>
  </bookViews>
  <sheets>
    <sheet name="1.奨学金候補者データ" sheetId="1" r:id="rId1"/>
    <sheet name="2.JASSO成績計算表(満点3.00)" sheetId="2" r:id="rId2"/>
    <sheet name="3.G萩成績計算表(満点4.000) " sheetId="6" r:id="rId3"/>
    <sheet name="4.国・地域コード" sheetId="5" r:id="rId4"/>
    <sheet name="5.申立書" sheetId="8" r:id="rId5"/>
    <sheet name="様式M" sheetId="10" r:id="rId6"/>
    <sheet name="0.年度記入" sheetId="7" r:id="rId7"/>
  </sheets>
  <definedNames>
    <definedName name="_xlnm._FilterDatabase" localSheetId="0" hidden="1">'1.奨学金候補者データ'!$A$4:$AZ$4</definedName>
    <definedName name="_xlnm._FilterDatabase" localSheetId="3" hidden="1">'4.国・地域コード'!$A$4:$E$4</definedName>
    <definedName name="A" localSheetId="4">#REF!</definedName>
    <definedName name="A" localSheetId="5">#REF!</definedName>
    <definedName name="A">#REF!</definedName>
    <definedName name="B" localSheetId="5">#REF!</definedName>
    <definedName name="B">#REF!</definedName>
    <definedName name="_xlnm.Print_Area" localSheetId="0">'1.奨学金候補者データ'!$A$1:$BA$25</definedName>
    <definedName name="_xlnm.Print_Area" localSheetId="1">'2.JASSO成績計算表(満点3.00)'!$A$1:$F$36</definedName>
    <definedName name="_xlnm.Print_Area" localSheetId="2">'3.G萩成績計算表(満点4.000) '!$A$1:$G$42</definedName>
    <definedName name="_xlnm.Print_Area" localSheetId="4">'5.申立書'!$A$1:$X$37</definedName>
    <definedName name="_xlnm.Print_Area" localSheetId="5">様式M!$B$2:$J$33</definedName>
    <definedName name="_xlnm.Print_Area">#REF!</definedName>
    <definedName name="ああ" localSheetId="4">#REF!</definedName>
    <definedName name="ああ" localSheetId="5">#REF!</definedName>
    <definedName name="ああ">#REF!</definedName>
    <definedName name="テスト" localSheetId="5">#REF!</definedName>
    <definedName name="テスト">#REF!</definedName>
    <definedName name="開始・終了月" localSheetId="4">#REF!</definedName>
    <definedName name="開始・終了月" localSheetId="5">#REF!</definedName>
    <definedName name="開始・終了月">#REF!</definedName>
    <definedName name="原データ" localSheetId="4">#REF!</definedName>
    <definedName name="原データ" localSheetId="5">#REF!</definedName>
    <definedName name="原データ">#REF!</definedName>
    <definedName name="国公立設置形態" localSheetId="4">#REF!</definedName>
    <definedName name="国公立設置形態" localSheetId="5">#REF!</definedName>
    <definedName name="国公立設置形態">#REF!</definedName>
    <definedName name="国地域" localSheetId="4">#REF!</definedName>
    <definedName name="国地域" localSheetId="5">#REF!</definedName>
    <definedName name="国地域">#REF!</definedName>
    <definedName name="支給対象月数" localSheetId="4">#REF!</definedName>
    <definedName name="支給対象月数" localSheetId="5">#REF!</definedName>
    <definedName name="支給対象月数">#REF!</definedName>
    <definedName name="申請書・データ提出日" localSheetId="4">#REF!</definedName>
    <definedName name="申請書・データ提出日" localSheetId="5">#REF!</definedName>
    <definedName name="申請書・データ提出日">#REF!</definedName>
    <definedName name="大学コード" localSheetId="4">#REF!</definedName>
    <definedName name="大学コード" localSheetId="5">#REF!</definedName>
    <definedName name="大学コード">#REF!</definedName>
    <definedName name="有無" localSheetId="4">#REF!</definedName>
    <definedName name="有無" localSheetId="5">#REF!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 i="1" l="1"/>
  <c r="AF7" i="1"/>
  <c r="AF6" i="1"/>
  <c r="AE7" i="1"/>
  <c r="AE6" i="1"/>
  <c r="E40" i="6" l="1"/>
  <c r="D40" i="6"/>
  <c r="F40" i="6" s="1"/>
  <c r="E14" i="6"/>
  <c r="D14" i="6"/>
  <c r="F39" i="6"/>
  <c r="F13" i="6"/>
  <c r="E33" i="2"/>
  <c r="D33" i="2"/>
  <c r="D11" i="2"/>
  <c r="E10" i="2"/>
  <c r="E32" i="2"/>
  <c r="E31" i="2"/>
  <c r="E30" i="2"/>
  <c r="E29" i="2"/>
  <c r="E9" i="2"/>
  <c r="B23" i="6" l="1"/>
  <c r="E33" i="6" l="1"/>
  <c r="D33" i="6"/>
  <c r="F12" i="6"/>
  <c r="F11" i="6"/>
  <c r="F10" i="6"/>
  <c r="F9" i="6"/>
  <c r="F14" i="6" s="1"/>
  <c r="D7" i="6"/>
  <c r="E7" i="6"/>
  <c r="B20" i="6"/>
  <c r="B17" i="2"/>
  <c r="AF57" i="1"/>
  <c r="AE57" i="1"/>
  <c r="AF56" i="1"/>
  <c r="AE56" i="1"/>
  <c r="AF55" i="1"/>
  <c r="AE55" i="1"/>
  <c r="AF54" i="1"/>
  <c r="AE54" i="1"/>
  <c r="AF53" i="1"/>
  <c r="AE53" i="1"/>
  <c r="AF52" i="1"/>
  <c r="AE52" i="1"/>
  <c r="AF51" i="1"/>
  <c r="AE51" i="1"/>
  <c r="AF50" i="1"/>
  <c r="AE50" i="1"/>
  <c r="AF49" i="1"/>
  <c r="AE49" i="1"/>
  <c r="AF48" i="1"/>
  <c r="AE48" i="1"/>
  <c r="AF47" i="1"/>
  <c r="AE47" i="1"/>
  <c r="AF46" i="1"/>
  <c r="AE46" i="1"/>
  <c r="AF45" i="1"/>
  <c r="AE45" i="1"/>
  <c r="AF44" i="1"/>
  <c r="AE44" i="1"/>
  <c r="AF43" i="1"/>
  <c r="AE43" i="1"/>
  <c r="AF42" i="1"/>
  <c r="AE42" i="1"/>
  <c r="AF41" i="1"/>
  <c r="AE41" i="1"/>
  <c r="AF40" i="1"/>
  <c r="AE40" i="1"/>
  <c r="AF39" i="1"/>
  <c r="AE39" i="1"/>
  <c r="AF38" i="1"/>
  <c r="AE38" i="1"/>
  <c r="AF37" i="1"/>
  <c r="AE37" i="1"/>
  <c r="AF36" i="1"/>
  <c r="AE36" i="1"/>
  <c r="AF35" i="1"/>
  <c r="AE35" i="1"/>
  <c r="AF34" i="1"/>
  <c r="AE34" i="1"/>
  <c r="AF33" i="1"/>
  <c r="AE33" i="1"/>
  <c r="AF32" i="1"/>
  <c r="AE32" i="1"/>
  <c r="AF31" i="1"/>
  <c r="AE31" i="1"/>
  <c r="AF30" i="1"/>
  <c r="AE30" i="1"/>
  <c r="AF29" i="1"/>
  <c r="AE29" i="1"/>
  <c r="AF28" i="1"/>
  <c r="AE28" i="1"/>
  <c r="AF27" i="1"/>
  <c r="AE27" i="1"/>
  <c r="AF26" i="1"/>
  <c r="AE26" i="1"/>
  <c r="AF25" i="1"/>
  <c r="AE25" i="1"/>
  <c r="AF24" i="1"/>
  <c r="AE24" i="1"/>
  <c r="AF23" i="1"/>
  <c r="AE23" i="1"/>
  <c r="AF22" i="1"/>
  <c r="AE22" i="1"/>
  <c r="AF21" i="1"/>
  <c r="AE21" i="1"/>
  <c r="AF20" i="1"/>
  <c r="AE20" i="1"/>
  <c r="AF19" i="1"/>
  <c r="AE19" i="1"/>
  <c r="AF18" i="1"/>
  <c r="AE18" i="1"/>
  <c r="AF17" i="1"/>
  <c r="AE17" i="1"/>
  <c r="AF16" i="1"/>
  <c r="AE16" i="1"/>
  <c r="AF15" i="1"/>
  <c r="AE15" i="1"/>
  <c r="AF14" i="1"/>
  <c r="AE14" i="1"/>
  <c r="AF13" i="1"/>
  <c r="AF12" i="1"/>
  <c r="AE12" i="1"/>
  <c r="AF11" i="1"/>
  <c r="AE11" i="1"/>
  <c r="AF10" i="1"/>
  <c r="AE10" i="1"/>
  <c r="AF9" i="1"/>
  <c r="AE9" i="1"/>
  <c r="AF8" i="1"/>
  <c r="AE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 r="AZ6" i="1"/>
  <c r="AZ5" i="1"/>
  <c r="AF5" i="1"/>
  <c r="AE5" i="1"/>
  <c r="F16" i="6" l="1"/>
  <c r="F42" i="6"/>
  <c r="F38" i="6" l="1"/>
  <c r="F37" i="6"/>
  <c r="F36" i="6"/>
  <c r="F35" i="6"/>
  <c r="E8" i="2"/>
  <c r="E7" i="2"/>
  <c r="E11" i="2" s="1"/>
  <c r="E13" i="2" l="1"/>
  <c r="E35" i="2" l="1"/>
</calcChain>
</file>

<file path=xl/sharedStrings.xml><?xml version="1.0" encoding="utf-8"?>
<sst xmlns="http://schemas.openxmlformats.org/spreadsheetml/2006/main" count="953" uniqueCount="420">
  <si>
    <t>資格・要件</t>
    <rPh sb="0" eb="2">
      <t>シカク</t>
    </rPh>
    <rPh sb="3" eb="5">
      <t>ヨウケン</t>
    </rPh>
    <phoneticPr fontId="4"/>
  </si>
  <si>
    <t>候補者の本学での情報</t>
    <rPh sb="0" eb="3">
      <t>コウホシャ</t>
    </rPh>
    <rPh sb="4" eb="5">
      <t>ホン</t>
    </rPh>
    <rPh sb="5" eb="6">
      <t>ガク</t>
    </rPh>
    <rPh sb="8" eb="10">
      <t>ジョウホウ</t>
    </rPh>
    <phoneticPr fontId="4"/>
  </si>
  <si>
    <t>派遣先・連携先機関</t>
    <rPh sb="0" eb="2">
      <t>ハケン</t>
    </rPh>
    <rPh sb="2" eb="3">
      <t>サキ</t>
    </rPh>
    <rPh sb="4" eb="6">
      <t>レンケイ</t>
    </rPh>
    <rPh sb="6" eb="7">
      <t>サキ</t>
    </rPh>
    <rPh sb="7" eb="9">
      <t>キカン</t>
    </rPh>
    <phoneticPr fontId="4"/>
  </si>
  <si>
    <t>協定・単位</t>
    <rPh sb="0" eb="2">
      <t>キョウテイ</t>
    </rPh>
    <rPh sb="3" eb="5">
      <t>タンイ</t>
    </rPh>
    <phoneticPr fontId="4"/>
  </si>
  <si>
    <t>留学予定期間</t>
    <rPh sb="0" eb="2">
      <t>リュウガク</t>
    </rPh>
    <rPh sb="2" eb="4">
      <t>ヨテイ</t>
    </rPh>
    <rPh sb="4" eb="6">
      <t>キカン</t>
    </rPh>
    <phoneticPr fontId="4"/>
  </si>
  <si>
    <t>他の奨学金への
併願状況</t>
    <rPh sb="0" eb="1">
      <t>タ</t>
    </rPh>
    <rPh sb="2" eb="5">
      <t>ショウガクキン</t>
    </rPh>
    <rPh sb="8" eb="10">
      <t>ヘイガン</t>
    </rPh>
    <rPh sb="10" eb="12">
      <t>ジョウキョウ</t>
    </rPh>
    <phoneticPr fontId="4"/>
  </si>
  <si>
    <t>生年月日</t>
    <rPh sb="0" eb="2">
      <t>セイネン</t>
    </rPh>
    <rPh sb="2" eb="4">
      <t>ガッピ</t>
    </rPh>
    <phoneticPr fontId="2"/>
  </si>
  <si>
    <t>性別</t>
    <rPh sb="0" eb="2">
      <t>セイベツ</t>
    </rPh>
    <phoneticPr fontId="2"/>
  </si>
  <si>
    <t>日本国籍・日本永住権</t>
    <rPh sb="0" eb="2">
      <t>ニホン</t>
    </rPh>
    <rPh sb="2" eb="4">
      <t>コクセキ</t>
    </rPh>
    <rPh sb="5" eb="7">
      <t>ニホン</t>
    </rPh>
    <rPh sb="7" eb="9">
      <t>エイジュウ</t>
    </rPh>
    <rPh sb="9" eb="10">
      <t>ケン</t>
    </rPh>
    <phoneticPr fontId="2"/>
  </si>
  <si>
    <t>派遣先大学等からの
受入許可</t>
    <rPh sb="0" eb="2">
      <t>ハケン</t>
    </rPh>
    <rPh sb="2" eb="3">
      <t>サキ</t>
    </rPh>
    <rPh sb="3" eb="5">
      <t>ダイガク</t>
    </rPh>
    <rPh sb="5" eb="6">
      <t>トウ</t>
    </rPh>
    <rPh sb="10" eb="11">
      <t>ウ</t>
    </rPh>
    <rPh sb="11" eb="12">
      <t>イ</t>
    </rPh>
    <rPh sb="12" eb="14">
      <t>キョカ</t>
    </rPh>
    <phoneticPr fontId="2"/>
  </si>
  <si>
    <t>査証取得</t>
    <rPh sb="0" eb="2">
      <t>サショウ</t>
    </rPh>
    <rPh sb="2" eb="4">
      <t>シュトク</t>
    </rPh>
    <phoneticPr fontId="2"/>
  </si>
  <si>
    <t>派遣終了後
本学での
学業継続・
学位取得</t>
    <rPh sb="0" eb="4">
      <t>ハケンシュウリョウ</t>
    </rPh>
    <rPh sb="4" eb="5">
      <t>ゴ</t>
    </rPh>
    <rPh sb="6" eb="8">
      <t>ホンガク</t>
    </rPh>
    <rPh sb="11" eb="13">
      <t>ガクギョウ</t>
    </rPh>
    <rPh sb="13" eb="15">
      <t>ケイゾク</t>
    </rPh>
    <rPh sb="17" eb="19">
      <t>ガクイ</t>
    </rPh>
    <rPh sb="19" eb="21">
      <t>シュトク</t>
    </rPh>
    <phoneticPr fontId="2"/>
  </si>
  <si>
    <t>学部／
研究科</t>
    <rPh sb="0" eb="2">
      <t>ガクブ</t>
    </rPh>
    <rPh sb="4" eb="6">
      <t>ケンキュウ</t>
    </rPh>
    <rPh sb="6" eb="7">
      <t>カ</t>
    </rPh>
    <phoneticPr fontId="2"/>
  </si>
  <si>
    <t>在籍課程</t>
    <rPh sb="0" eb="2">
      <t>ザイセキ</t>
    </rPh>
    <rPh sb="2" eb="4">
      <t>カテイ</t>
    </rPh>
    <phoneticPr fontId="2"/>
  </si>
  <si>
    <t>在籍年次</t>
    <rPh sb="0" eb="2">
      <t>ザイセキ</t>
    </rPh>
    <rPh sb="2" eb="4">
      <t>ネンジ</t>
    </rPh>
    <phoneticPr fontId="2"/>
  </si>
  <si>
    <t>姓
（漢字）</t>
    <rPh sb="0" eb="1">
      <t>セイ</t>
    </rPh>
    <rPh sb="3" eb="5">
      <t>カンジ</t>
    </rPh>
    <phoneticPr fontId="2"/>
  </si>
  <si>
    <t>名
（漢字）</t>
    <rPh sb="0" eb="1">
      <t>メイ</t>
    </rPh>
    <rPh sb="3" eb="5">
      <t>カンジ</t>
    </rPh>
    <phoneticPr fontId="2"/>
  </si>
  <si>
    <t>姓
（ﾌﾘｶﾞﾅ）</t>
    <rPh sb="0" eb="1">
      <t>セイ</t>
    </rPh>
    <phoneticPr fontId="2"/>
  </si>
  <si>
    <t>名
（ﾌﾘｶﾞﾅ）</t>
    <rPh sb="0" eb="1">
      <t>メイ</t>
    </rPh>
    <phoneticPr fontId="2"/>
  </si>
  <si>
    <t>協定・
合意文書</t>
    <rPh sb="0" eb="2">
      <t>キョウテイ</t>
    </rPh>
    <rPh sb="4" eb="6">
      <t>ゴウイ</t>
    </rPh>
    <rPh sb="6" eb="8">
      <t>ブンショ</t>
    </rPh>
    <phoneticPr fontId="2"/>
  </si>
  <si>
    <t>C</t>
    <phoneticPr fontId="7"/>
  </si>
  <si>
    <t>B</t>
    <phoneticPr fontId="7"/>
  </si>
  <si>
    <t>C</t>
    <phoneticPr fontId="7"/>
  </si>
  <si>
    <t>A</t>
    <phoneticPr fontId="7"/>
  </si>
  <si>
    <t>AA</t>
    <phoneticPr fontId="7"/>
  </si>
  <si>
    <t>丙</t>
    <rPh sb="0" eb="1">
      <t>ヘイ</t>
    </rPh>
    <phoneticPr fontId="7"/>
  </si>
  <si>
    <t>バングラデシュ</t>
  </si>
  <si>
    <t/>
  </si>
  <si>
    <t>乙</t>
    <rPh sb="0" eb="1">
      <t>オツ</t>
    </rPh>
    <phoneticPr fontId="7"/>
  </si>
  <si>
    <t>北京、上海</t>
  </si>
  <si>
    <t>ジャカルタ</t>
  </si>
  <si>
    <t>ソウル</t>
  </si>
  <si>
    <t>クアラルンプール</t>
  </si>
  <si>
    <t>ヤンゴン</t>
  </si>
  <si>
    <t>マニラ</t>
  </si>
  <si>
    <t>指定</t>
    <rPh sb="0" eb="2">
      <t>シテイ</t>
    </rPh>
    <phoneticPr fontId="7"/>
  </si>
  <si>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</si>
  <si>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</si>
  <si>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</si>
  <si>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</si>
  <si>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</si>
  <si>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</si>
  <si>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</si>
  <si>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</si>
  <si>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</si>
  <si>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</si>
  <si>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</si>
  <si>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</si>
  <si>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</si>
  <si>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</si>
  <si>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7"/>
  </si>
  <si>
    <t>イラク</t>
  </si>
  <si>
    <t>イスラエル</t>
  </si>
  <si>
    <t>エルサレム</t>
  </si>
  <si>
    <t>ヨルダン</t>
  </si>
  <si>
    <t>クウェート</t>
  </si>
  <si>
    <t>上記指定都市以外</t>
    <rPh sb="0" eb="2">
      <t>ジョウキ</t>
    </rPh>
    <rPh sb="2" eb="4">
      <t>シテイ</t>
    </rPh>
    <rPh sb="4" eb="6">
      <t>トシ</t>
    </rPh>
    <rPh sb="6" eb="8">
      <t>イガイ</t>
    </rPh>
    <phoneticPr fontId="7"/>
  </si>
  <si>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</si>
  <si>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</si>
  <si>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</si>
  <si>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</si>
  <si>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</si>
  <si>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</si>
  <si>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</si>
  <si>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</si>
  <si>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</si>
  <si>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</si>
  <si>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</si>
  <si>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</si>
  <si>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</si>
  <si>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</si>
  <si>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</si>
  <si>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</si>
  <si>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</si>
  <si>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</si>
  <si>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</si>
  <si>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</si>
  <si>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</si>
  <si>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</si>
  <si>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</si>
  <si>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</si>
  <si>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</si>
  <si>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</si>
  <si>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</si>
  <si>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</si>
  <si>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</si>
  <si>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</si>
  <si>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</si>
  <si>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</si>
  <si>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</si>
  <si>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</si>
  <si>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</si>
  <si>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</si>
  <si>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</si>
  <si>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</si>
  <si>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</si>
  <si>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</si>
  <si>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</si>
  <si>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</si>
  <si>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</si>
  <si>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</si>
  <si>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</si>
  <si>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</si>
  <si>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</si>
  <si>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</si>
  <si>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</si>
  <si>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</si>
  <si>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</si>
  <si>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</si>
  <si>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</si>
  <si>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</si>
  <si>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</si>
  <si>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</si>
  <si>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</si>
  <si>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</si>
  <si>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マケドニア</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</si>
  <si>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</si>
  <si>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</si>
  <si>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</si>
  <si>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</si>
  <si>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</si>
  <si>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</si>
  <si>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</si>
  <si>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</si>
  <si>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</si>
  <si>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</si>
  <si>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</si>
  <si>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</si>
  <si>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</si>
  <si>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</si>
  <si>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ロンドン</t>
  </si>
  <si>
    <t>セルビア</t>
  </si>
  <si>
    <t>ボスニア</t>
  </si>
  <si>
    <t>キルギス</t>
  </si>
  <si>
    <t>タジキスタン</t>
  </si>
  <si>
    <t>モンテネグロ</t>
  </si>
  <si>
    <t>アゼルバイジャン</t>
  </si>
  <si>
    <t>リヒテンシュタイン</t>
  </si>
  <si>
    <t>ジョージア</t>
    <phoneticPr fontId="7"/>
  </si>
  <si>
    <t>コソボ</t>
  </si>
  <si>
    <t>トルクメニスタン</t>
  </si>
  <si>
    <t>成績評価係数算出表〔G萩用〕</t>
    <rPh sb="0" eb="2">
      <t>セイセキ</t>
    </rPh>
    <rPh sb="2" eb="4">
      <t>ヒョウカ</t>
    </rPh>
    <rPh sb="4" eb="6">
      <t>ケイスウ</t>
    </rPh>
    <rPh sb="6" eb="8">
      <t>サンシュツ</t>
    </rPh>
    <rPh sb="8" eb="9">
      <t>ヒョウ</t>
    </rPh>
    <rPh sb="11" eb="12">
      <t>ハギ</t>
    </rPh>
    <rPh sb="12" eb="13">
      <t>ヨウ</t>
    </rPh>
    <phoneticPr fontId="7"/>
  </si>
  <si>
    <t>成績評価係数算出表〔JASSO用〕</t>
    <rPh sb="0" eb="2">
      <t>セイセキ</t>
    </rPh>
    <rPh sb="2" eb="4">
      <t>ヒョウカ</t>
    </rPh>
    <rPh sb="4" eb="6">
      <t>ケイスウ</t>
    </rPh>
    <rPh sb="6" eb="8">
      <t>サンシュツ</t>
    </rPh>
    <rPh sb="8" eb="9">
      <t>ヒョウ</t>
    </rPh>
    <rPh sb="15" eb="16">
      <t>ヨウ</t>
    </rPh>
    <phoneticPr fontId="7"/>
  </si>
  <si>
    <t>氏名</t>
    <rPh sb="0" eb="2">
      <t>シメイ</t>
    </rPh>
    <phoneticPr fontId="7"/>
  </si>
  <si>
    <t>学籍番号</t>
    <rPh sb="0" eb="2">
      <t>ガクセキ</t>
    </rPh>
    <rPh sb="2" eb="4">
      <t>バンゴウ</t>
    </rPh>
    <phoneticPr fontId="7"/>
  </si>
  <si>
    <t>学部・研究科</t>
    <rPh sb="0" eb="2">
      <t>ガクブ</t>
    </rPh>
    <rPh sb="3" eb="6">
      <t>ケンキュウカ</t>
    </rPh>
    <phoneticPr fontId="7"/>
  </si>
  <si>
    <t>学年</t>
    <rPh sb="0" eb="2">
      <t>ガクネン</t>
    </rPh>
    <phoneticPr fontId="7"/>
  </si>
  <si>
    <t>成績評価</t>
    <rPh sb="0" eb="2">
      <t>セイセキ</t>
    </rPh>
    <rPh sb="2" eb="4">
      <t>ヒョウカ</t>
    </rPh>
    <phoneticPr fontId="7"/>
  </si>
  <si>
    <t>①
成績評価ポイント</t>
    <rPh sb="2" eb="4">
      <t>セイセキ</t>
    </rPh>
    <rPh sb="4" eb="6">
      <t>ヒョウカ</t>
    </rPh>
    <phoneticPr fontId="7"/>
  </si>
  <si>
    <t>③ポイント×単位数
（①×②）</t>
    <rPh sb="6" eb="9">
      <t>タンイスウ</t>
    </rPh>
    <phoneticPr fontId="7"/>
  </si>
  <si>
    <t>合計</t>
    <rPh sb="0" eb="2">
      <t>ゴウケイ</t>
    </rPh>
    <phoneticPr fontId="7"/>
  </si>
  <si>
    <t>④成績評価係数</t>
    <rPh sb="1" eb="3">
      <t>セイセキ</t>
    </rPh>
    <rPh sb="3" eb="5">
      <t>ヒョウカ</t>
    </rPh>
    <rPh sb="5" eb="7">
      <t>ケイスウ</t>
    </rPh>
    <phoneticPr fontId="7"/>
  </si>
  <si>
    <t>【記入例】</t>
    <rPh sb="1" eb="3">
      <t>キニュウ</t>
    </rPh>
    <rPh sb="3" eb="4">
      <t>レイ</t>
    </rPh>
    <phoneticPr fontId="7"/>
  </si>
  <si>
    <t>②単位数
（成績評価毎）</t>
    <rPh sb="1" eb="4">
      <t>タンイスウ</t>
    </rPh>
    <rPh sb="6" eb="8">
      <t>セイセキ</t>
    </rPh>
    <rPh sb="8" eb="10">
      <t>ヒョウカ</t>
    </rPh>
    <rPh sb="10" eb="11">
      <t>ゴト</t>
    </rPh>
    <phoneticPr fontId="7"/>
  </si>
  <si>
    <t>AA,A</t>
    <phoneticPr fontId="7"/>
  </si>
  <si>
    <t>※小数点第3位を四捨五入して下さい。</t>
    <rPh sb="1" eb="4">
      <t>ショウスウテン</t>
    </rPh>
    <rPh sb="4" eb="5">
      <t>ダイ</t>
    </rPh>
    <rPh sb="6" eb="7">
      <t>イ</t>
    </rPh>
    <rPh sb="8" eb="12">
      <t>シシャゴニュウ</t>
    </rPh>
    <rPh sb="14" eb="15">
      <t>クダ</t>
    </rPh>
    <phoneticPr fontId="7"/>
  </si>
  <si>
    <t>　成績評価係数(JASSO)算出要領</t>
    <rPh sb="1" eb="3">
      <t>セイセキ</t>
    </rPh>
    <rPh sb="3" eb="5">
      <t>ヒョウカ</t>
    </rPh>
    <rPh sb="5" eb="7">
      <t>ケイスウ</t>
    </rPh>
    <rPh sb="14" eb="16">
      <t>サンシュツ</t>
    </rPh>
    <rPh sb="16" eb="18">
      <t>ヨウリョウ</t>
    </rPh>
    <phoneticPr fontId="4"/>
  </si>
  <si>
    <t>　　【算出方法】学業成績証明書に基づき、以下手順で算出してください</t>
    <rPh sb="3" eb="5">
      <t>サンシュツ</t>
    </rPh>
    <rPh sb="5" eb="7">
      <t>ホウホウ</t>
    </rPh>
    <rPh sb="20" eb="22">
      <t>イカ</t>
    </rPh>
    <rPh sb="22" eb="24">
      <t>テジュン</t>
    </rPh>
    <phoneticPr fontId="7"/>
  </si>
  <si>
    <t>　　　　2) 評価ごとに、換算ポイント(①)に単位数(②)を乗じ、結果を③に記入ください</t>
    <rPh sb="7" eb="9">
      <t>ヒョウカ</t>
    </rPh>
    <rPh sb="13" eb="15">
      <t>カンサン</t>
    </rPh>
    <rPh sb="23" eb="26">
      <t>タンイスウ</t>
    </rPh>
    <rPh sb="30" eb="31">
      <t>ジョウ</t>
    </rPh>
    <rPh sb="33" eb="35">
      <t>ケッカ</t>
    </rPh>
    <rPh sb="38" eb="40">
      <t>キニュウ</t>
    </rPh>
    <phoneticPr fontId="4"/>
  </si>
  <si>
    <t>　　　　3) 単位数(②),ポイント×単位数(③)をそれぞれ合計します</t>
    <rPh sb="7" eb="10">
      <t>タンイスウ</t>
    </rPh>
    <rPh sb="19" eb="22">
      <t>タンイスウ</t>
    </rPh>
    <rPh sb="30" eb="32">
      <t>ゴウケイ</t>
    </rPh>
    <phoneticPr fontId="4"/>
  </si>
  <si>
    <t xml:space="preserve">                  (③の合計)÷(②の合計)の結果を成績評価係数(④)の欄に記入ください</t>
    <rPh sb="21" eb="23">
      <t>ゴウケイ</t>
    </rPh>
    <rPh sb="28" eb="30">
      <t>ゴウケイ</t>
    </rPh>
    <rPh sb="32" eb="34">
      <t>ケッカ</t>
    </rPh>
    <rPh sb="35" eb="37">
      <t>セイセキ</t>
    </rPh>
    <rPh sb="37" eb="39">
      <t>ヒョウカ</t>
    </rPh>
    <rPh sb="39" eb="41">
      <t>ケイスウ</t>
    </rPh>
    <rPh sb="45" eb="46">
      <t>ラン</t>
    </rPh>
    <rPh sb="47" eb="49">
      <t>キニュウ</t>
    </rPh>
    <phoneticPr fontId="7"/>
  </si>
  <si>
    <t>※小数点第4位を四捨五入して下さい。</t>
    <rPh sb="1" eb="4">
      <t>ショウスウテン</t>
    </rPh>
    <rPh sb="4" eb="5">
      <t>ダイ</t>
    </rPh>
    <rPh sb="6" eb="7">
      <t>イ</t>
    </rPh>
    <rPh sb="8" eb="12">
      <t>シシャゴニュウ</t>
    </rPh>
    <rPh sb="14" eb="15">
      <t>クダ</t>
    </rPh>
    <phoneticPr fontId="7"/>
  </si>
  <si>
    <t>②単位数</t>
    <rPh sb="1" eb="4">
      <t>タンイスウ</t>
    </rPh>
    <phoneticPr fontId="4"/>
  </si>
  <si>
    <t>①成績評価
ポイント</t>
    <rPh sb="1" eb="3">
      <t>セイセキ</t>
    </rPh>
    <rPh sb="3" eb="5">
      <t>ヒョウカ</t>
    </rPh>
    <phoneticPr fontId="7"/>
  </si>
  <si>
    <t>　成績評価係数(G萩)算出要領</t>
    <rPh sb="1" eb="3">
      <t>セイセキ</t>
    </rPh>
    <rPh sb="3" eb="5">
      <t>ヒョウカ</t>
    </rPh>
    <rPh sb="5" eb="7">
      <t>ケイスウ</t>
    </rPh>
    <rPh sb="9" eb="10">
      <t>ハギ</t>
    </rPh>
    <rPh sb="11" eb="13">
      <t>サンシュツ</t>
    </rPh>
    <rPh sb="13" eb="15">
      <t>ヨウリョウ</t>
    </rPh>
    <phoneticPr fontId="4"/>
  </si>
  <si>
    <t>　　　　2) 評価ごとに、換算ポイント(①)に単位数(②)の合計を乗じ、結果を③に記入ください</t>
    <rPh sb="7" eb="9">
      <t>ヒョウカ</t>
    </rPh>
    <rPh sb="13" eb="15">
      <t>カンサン</t>
    </rPh>
    <rPh sb="23" eb="26">
      <t>タンイスウ</t>
    </rPh>
    <rPh sb="30" eb="32">
      <t>ゴウケイ</t>
    </rPh>
    <rPh sb="33" eb="34">
      <t>ジョウ</t>
    </rPh>
    <rPh sb="36" eb="38">
      <t>ケッカ</t>
    </rPh>
    <rPh sb="41" eb="43">
      <t>キニュウ</t>
    </rPh>
    <phoneticPr fontId="4"/>
  </si>
  <si>
    <t>2019年度より追加した国は赤字にしてあります。</t>
    <rPh sb="4" eb="6">
      <t>ネンド</t>
    </rPh>
    <rPh sb="8" eb="10">
      <t>ツイカ</t>
    </rPh>
    <rPh sb="12" eb="13">
      <t>クニ</t>
    </rPh>
    <rPh sb="14" eb="16">
      <t>アカジ</t>
    </rPh>
    <phoneticPr fontId="7"/>
  </si>
  <si>
    <t>国・地域名</t>
    <rPh sb="0" eb="1">
      <t>クニ</t>
    </rPh>
    <rPh sb="2" eb="4">
      <t>チイキ</t>
    </rPh>
    <rPh sb="4" eb="5">
      <t>メイ</t>
    </rPh>
    <phoneticPr fontId="7"/>
  </si>
  <si>
    <t>アジア</t>
    <phoneticPr fontId="7"/>
  </si>
  <si>
    <t>インド</t>
  </si>
  <si>
    <t>インドネシア</t>
  </si>
  <si>
    <t>カンボジア</t>
  </si>
  <si>
    <t>スリランカ</t>
  </si>
  <si>
    <t>タイ</t>
  </si>
  <si>
    <t>ネパール</t>
  </si>
  <si>
    <t>パキスタン</t>
  </si>
  <si>
    <t>フィリピン</t>
  </si>
  <si>
    <t>ブータン</t>
  </si>
  <si>
    <t>ブルネイ</t>
  </si>
  <si>
    <t>ベトナム</t>
  </si>
  <si>
    <t>マカオ</t>
  </si>
  <si>
    <t>マレーシア</t>
  </si>
  <si>
    <t>ミャンマー</t>
  </si>
  <si>
    <t>モンゴル</t>
  </si>
  <si>
    <t>ラオス</t>
  </si>
  <si>
    <t>香港</t>
  </si>
  <si>
    <t>台湾</t>
  </si>
  <si>
    <t>台北</t>
    <phoneticPr fontId="7"/>
  </si>
  <si>
    <t>大韓民国</t>
  </si>
  <si>
    <t>中国</t>
  </si>
  <si>
    <t>中南米</t>
  </si>
  <si>
    <t>アルゼンチン</t>
  </si>
  <si>
    <t>ウルグアイ</t>
  </si>
  <si>
    <t>エクアドル</t>
  </si>
  <si>
    <t>グアテマラ</t>
  </si>
  <si>
    <t>コスタリカ</t>
  </si>
  <si>
    <t>ジャマイカ</t>
  </si>
  <si>
    <t>チリ</t>
  </si>
  <si>
    <t>トリニダード・トバゴ</t>
  </si>
  <si>
    <t>ニカラグア</t>
  </si>
  <si>
    <t>パナマ</t>
  </si>
  <si>
    <t>パラグアイ</t>
  </si>
  <si>
    <t>ブラジル</t>
  </si>
  <si>
    <t>ベネズエラ</t>
  </si>
  <si>
    <t>ペルー</t>
  </si>
  <si>
    <t>ボリビア</t>
  </si>
  <si>
    <t>ホンジュラス</t>
  </si>
  <si>
    <t>メキシコ</t>
  </si>
  <si>
    <t>中近東</t>
  </si>
  <si>
    <t>イラン</t>
  </si>
  <si>
    <t>キプロス</t>
  </si>
  <si>
    <t>バーレーン</t>
  </si>
  <si>
    <t>パレスチナ</t>
    <phoneticPr fontId="4"/>
  </si>
  <si>
    <t>アフリカ</t>
  </si>
  <si>
    <t>アルジェリア</t>
  </si>
  <si>
    <t>ウガンダ</t>
  </si>
  <si>
    <t>エチオピア</t>
  </si>
  <si>
    <t>ガーナ</t>
  </si>
  <si>
    <t>ガボン</t>
  </si>
  <si>
    <t>カメルーン</t>
  </si>
  <si>
    <t>ガンビア</t>
    <phoneticPr fontId="4"/>
  </si>
  <si>
    <t>ギニア</t>
  </si>
  <si>
    <t>コートジボワール</t>
  </si>
  <si>
    <t>ジブチ</t>
    <phoneticPr fontId="4"/>
  </si>
  <si>
    <t>チャド</t>
  </si>
  <si>
    <t>ナミビア</t>
    <phoneticPr fontId="4"/>
  </si>
  <si>
    <t>ニジェール</t>
    <phoneticPr fontId="4"/>
  </si>
  <si>
    <t>ベナン共和国</t>
    <rPh sb="3" eb="6">
      <t>キョウワコク</t>
    </rPh>
    <phoneticPr fontId="3"/>
  </si>
  <si>
    <t>マラウイ</t>
    <phoneticPr fontId="4"/>
  </si>
  <si>
    <t>モザンビーク</t>
  </si>
  <si>
    <t>ルワンダ</t>
  </si>
  <si>
    <t>北米</t>
  </si>
  <si>
    <t>アメリカ合衆国</t>
  </si>
  <si>
    <t>ボストン、シアトル、アンカレッジ、ホノルル、シカゴ、ニューオリンズ等上記指定都市以外</t>
  </si>
  <si>
    <t>カナダ</t>
  </si>
  <si>
    <t>バンクーバー、トロント、モントリオール</t>
    <phoneticPr fontId="4"/>
  </si>
  <si>
    <t>オセアニア</t>
  </si>
  <si>
    <t>オーストラリア</t>
  </si>
  <si>
    <t>キリバス</t>
  </si>
  <si>
    <t>クック諸島</t>
  </si>
  <si>
    <t>サモア</t>
  </si>
  <si>
    <t>ソロモン諸島</t>
  </si>
  <si>
    <t>ツバル</t>
  </si>
  <si>
    <t>トケラウ諸島</t>
  </si>
  <si>
    <t>トンガ</t>
  </si>
  <si>
    <t>ナウル</t>
  </si>
  <si>
    <t>ニウエ</t>
  </si>
  <si>
    <t>ニューカレドニア</t>
  </si>
  <si>
    <t>ニュージーランド</t>
  </si>
  <si>
    <t>バヌアツ</t>
  </si>
  <si>
    <t>パラオ</t>
  </si>
  <si>
    <t>マーシャル諸島</t>
  </si>
  <si>
    <t>ミクロネシア</t>
  </si>
  <si>
    <t>ヨーロッパ</t>
  </si>
  <si>
    <t>アイルランド</t>
  </si>
  <si>
    <t>アルバニア</t>
  </si>
  <si>
    <t>アルメニア</t>
    <phoneticPr fontId="4"/>
  </si>
  <si>
    <t>イタリア</t>
  </si>
  <si>
    <t>ウクライナ</t>
  </si>
  <si>
    <t>エストニア</t>
  </si>
  <si>
    <t>クロアチア</t>
  </si>
  <si>
    <t>チューリッヒ等上記指定都市以外</t>
    <rPh sb="6" eb="7">
      <t>トウ</t>
    </rPh>
    <rPh sb="7" eb="9">
      <t>ジョウキ</t>
    </rPh>
    <rPh sb="9" eb="11">
      <t>シテイ</t>
    </rPh>
    <rPh sb="11" eb="13">
      <t>トシ</t>
    </rPh>
    <rPh sb="13" eb="15">
      <t>イガイ</t>
    </rPh>
    <phoneticPr fontId="7"/>
  </si>
  <si>
    <t>スペイン</t>
  </si>
  <si>
    <t>デンマーク</t>
  </si>
  <si>
    <t>ドイツ</t>
  </si>
  <si>
    <t>フランス</t>
  </si>
  <si>
    <t>ブルガリア</t>
  </si>
  <si>
    <t>ベラルーシ</t>
  </si>
  <si>
    <t>ベルギー</t>
  </si>
  <si>
    <t>モルドバ</t>
    <phoneticPr fontId="4"/>
  </si>
  <si>
    <t>ラトビア</t>
  </si>
  <si>
    <t>ルクセンブルク</t>
    <phoneticPr fontId="4"/>
  </si>
  <si>
    <t>サンクトペテルブルグ等上記指定都市以外</t>
    <rPh sb="10" eb="11">
      <t>トウ</t>
    </rPh>
    <phoneticPr fontId="7"/>
  </si>
  <si>
    <t>その他</t>
    <rPh sb="2" eb="3">
      <t>タ</t>
    </rPh>
    <phoneticPr fontId="4"/>
  </si>
  <si>
    <t>000</t>
    <phoneticPr fontId="4"/>
  </si>
  <si>
    <t>ロサンゼルス、ニューヨーク市、サンフランシスコ、ワシントンD.C.</t>
    <rPh sb="13" eb="14">
      <t>シ</t>
    </rPh>
    <phoneticPr fontId="4"/>
  </si>
  <si>
    <t>地域
区分</t>
    <rPh sb="0" eb="2">
      <t>チイキ</t>
    </rPh>
    <rPh sb="3" eb="5">
      <t>クブン</t>
    </rPh>
    <phoneticPr fontId="7"/>
  </si>
  <si>
    <t>国・地域
コード</t>
    <rPh sb="0" eb="1">
      <t>クニ</t>
    </rPh>
    <rPh sb="2" eb="4">
      <t>チイキ</t>
    </rPh>
    <phoneticPr fontId="7"/>
  </si>
  <si>
    <t>主な都市</t>
    <rPh sb="0" eb="1">
      <t>オモ</t>
    </rPh>
    <rPh sb="2" eb="4">
      <t>トシ</t>
    </rPh>
    <phoneticPr fontId="7"/>
  </si>
  <si>
    <t>年度</t>
    <rPh sb="0" eb="2">
      <t>ネンド</t>
    </rPh>
    <phoneticPr fontId="4"/>
  </si>
  <si>
    <t>第</t>
    <rPh sb="0" eb="1">
      <t>ダイ</t>
    </rPh>
    <phoneticPr fontId="4"/>
  </si>
  <si>
    <t>回</t>
    <rPh sb="0" eb="1">
      <t>カイ</t>
    </rPh>
    <phoneticPr fontId="4"/>
  </si>
  <si>
    <r>
      <rPr>
        <sz val="10"/>
        <color rgb="FFFF0000"/>
        <rFont val="游ゴシック"/>
        <family val="3"/>
        <charset val="128"/>
        <scheme val="minor"/>
      </rPr>
      <t>※シート3参照</t>
    </r>
    <r>
      <rPr>
        <sz val="10"/>
        <color theme="1"/>
        <rFont val="游ゴシック"/>
        <family val="3"/>
        <charset val="128"/>
        <scheme val="minor"/>
      </rPr>
      <t xml:space="preserve">
グローバル萩
成績評価係数
（4.000満点）</t>
    </r>
    <rPh sb="5" eb="7">
      <t>サンショウ</t>
    </rPh>
    <rPh sb="13" eb="14">
      <t>ハギ</t>
    </rPh>
    <phoneticPr fontId="4"/>
  </si>
  <si>
    <t>アジア</t>
  </si>
  <si>
    <t>イギリス</t>
    <phoneticPr fontId="4"/>
  </si>
  <si>
    <t>※院生のみ</t>
    <rPh sb="1" eb="3">
      <t>インセイ</t>
    </rPh>
    <phoneticPr fontId="4"/>
  </si>
  <si>
    <t>派遣先学校
（高等教育機関）</t>
    <rPh sb="0" eb="2">
      <t>ハケン</t>
    </rPh>
    <rPh sb="2" eb="3">
      <t>サキ</t>
    </rPh>
    <rPh sb="3" eb="5">
      <t>ガッコウ</t>
    </rPh>
    <rPh sb="7" eb="9">
      <t>コウトウ</t>
    </rPh>
    <rPh sb="9" eb="11">
      <t>キョウイク</t>
    </rPh>
    <rPh sb="11" eb="13">
      <t>キカン</t>
    </rPh>
    <phoneticPr fontId="2"/>
  </si>
  <si>
    <t>校名
(English)</t>
    <rPh sb="0" eb="2">
      <t>コウメイ</t>
    </rPh>
    <phoneticPr fontId="2"/>
  </si>
  <si>
    <t>校名
（日本語）</t>
    <rPh sb="0" eb="2">
      <t>コウメイ</t>
    </rPh>
    <rPh sb="4" eb="7">
      <t>ニホンゴ</t>
    </rPh>
    <phoneticPr fontId="7"/>
  </si>
  <si>
    <t>左記以外の
派遣先
連携機関</t>
    <rPh sb="0" eb="2">
      <t>サキ</t>
    </rPh>
    <phoneticPr fontId="4"/>
  </si>
  <si>
    <t>年</t>
    <rPh sb="0" eb="1">
      <t>ネン</t>
    </rPh>
    <phoneticPr fontId="1"/>
  </si>
  <si>
    <r>
      <t>【1回目派遣】
留学</t>
    </r>
    <r>
      <rPr>
        <sz val="10"/>
        <color rgb="FFFF0000"/>
        <rFont val="游ゴシック"/>
        <family val="3"/>
        <charset val="128"/>
        <scheme val="minor"/>
      </rPr>
      <t>開始</t>
    </r>
    <rPh sb="2" eb="4">
      <t>カイメ</t>
    </rPh>
    <rPh sb="4" eb="6">
      <t>ハケン</t>
    </rPh>
    <rPh sb="8" eb="10">
      <t>リュウガク</t>
    </rPh>
    <rPh sb="10" eb="12">
      <t>カイシ</t>
    </rPh>
    <phoneticPr fontId="4"/>
  </si>
  <si>
    <t>月</t>
    <rPh sb="0" eb="1">
      <t>ツキ</t>
    </rPh>
    <phoneticPr fontId="1"/>
  </si>
  <si>
    <t>日</t>
    <rPh sb="0" eb="1">
      <t>ヒ</t>
    </rPh>
    <phoneticPr fontId="1"/>
  </si>
  <si>
    <r>
      <t>【1回目派遣】
留学</t>
    </r>
    <r>
      <rPr>
        <sz val="10"/>
        <color rgb="FF0070C0"/>
        <rFont val="游ゴシック"/>
        <family val="3"/>
        <charset val="128"/>
        <scheme val="minor"/>
      </rPr>
      <t>終了</t>
    </r>
    <rPh sb="2" eb="4">
      <t>カイメ</t>
    </rPh>
    <rPh sb="4" eb="6">
      <t>ハケン</t>
    </rPh>
    <rPh sb="8" eb="10">
      <t>リュウガク</t>
    </rPh>
    <rPh sb="10" eb="12">
      <t>シュウリョウ</t>
    </rPh>
    <phoneticPr fontId="4"/>
  </si>
  <si>
    <t>学部・研究科名
（日本語）</t>
    <rPh sb="0" eb="2">
      <t>ガクブ</t>
    </rPh>
    <rPh sb="3" eb="6">
      <t>ケンキュウカ</t>
    </rPh>
    <rPh sb="6" eb="7">
      <t>メイ</t>
    </rPh>
    <rPh sb="9" eb="12">
      <t>ニホンゴ</t>
    </rPh>
    <phoneticPr fontId="2"/>
  </si>
  <si>
    <t>機関名
(English)</t>
    <rPh sb="0" eb="2">
      <t>キカン</t>
    </rPh>
    <rPh sb="2" eb="3">
      <t>ナ</t>
    </rPh>
    <phoneticPr fontId="2"/>
  </si>
  <si>
    <t>準備金
a)</t>
    <rPh sb="0" eb="3">
      <t>ジュンビキン</t>
    </rPh>
    <phoneticPr fontId="4"/>
  </si>
  <si>
    <t>月額
b)</t>
    <rPh sb="0" eb="2">
      <t>ゲツガク</t>
    </rPh>
    <phoneticPr fontId="4"/>
  </si>
  <si>
    <t>留学月数
c)</t>
    <rPh sb="0" eb="2">
      <t>リュウガク</t>
    </rPh>
    <rPh sb="2" eb="4">
      <t>ツキスウ</t>
    </rPh>
    <phoneticPr fontId="4"/>
  </si>
  <si>
    <t>合計
a)+b)*c)</t>
    <rPh sb="0" eb="2">
      <t>ゴウケイ</t>
    </rPh>
    <phoneticPr fontId="4"/>
  </si>
  <si>
    <t>単位認定・取得の
仕組みの
有無</t>
    <rPh sb="0" eb="2">
      <t>タンイ</t>
    </rPh>
    <rPh sb="2" eb="4">
      <t>ニンテイ</t>
    </rPh>
    <rPh sb="5" eb="7">
      <t>シュトク</t>
    </rPh>
    <rPh sb="9" eb="11">
      <t>シク</t>
    </rPh>
    <rPh sb="14" eb="16">
      <t>ウム</t>
    </rPh>
    <phoneticPr fontId="2"/>
  </si>
  <si>
    <t>支給額(万円）</t>
    <rPh sb="0" eb="3">
      <t>シキュウガク</t>
    </rPh>
    <rPh sb="4" eb="6">
      <t>マンエン</t>
    </rPh>
    <phoneticPr fontId="4"/>
  </si>
  <si>
    <t>G萩申請時必要事項</t>
    <rPh sb="2" eb="5">
      <t>シンセイジ</t>
    </rPh>
    <rPh sb="5" eb="7">
      <t>ヒツヨウ</t>
    </rPh>
    <rPh sb="7" eb="9">
      <t>ジコウ</t>
    </rPh>
    <phoneticPr fontId="4"/>
  </si>
  <si>
    <t>併願している
奨学金名称</t>
    <rPh sb="0" eb="2">
      <t>ヘイガン</t>
    </rPh>
    <rPh sb="7" eb="10">
      <t>ショウガクキン</t>
    </rPh>
    <rPh sb="10" eb="12">
      <t>メイショウ</t>
    </rPh>
    <phoneticPr fontId="4"/>
  </si>
  <si>
    <t>協定書
（他公文書
含む）の
授業料不徴収
・免除の記載</t>
    <rPh sb="0" eb="3">
      <t>キョウテイショ</t>
    </rPh>
    <rPh sb="5" eb="6">
      <t>ホカ</t>
    </rPh>
    <rPh sb="6" eb="9">
      <t>コウブンショ</t>
    </rPh>
    <rPh sb="10" eb="11">
      <t>フク</t>
    </rPh>
    <rPh sb="15" eb="18">
      <t>ジュギョウリョウ</t>
    </rPh>
    <rPh sb="18" eb="19">
      <t>フ</t>
    </rPh>
    <rPh sb="19" eb="21">
      <t>チョウシュウ</t>
    </rPh>
    <rPh sb="23" eb="25">
      <t>メンジョ</t>
    </rPh>
    <rPh sb="26" eb="28">
      <t>キサイ</t>
    </rPh>
    <phoneticPr fontId="2"/>
  </si>
  <si>
    <t>※他大学での取得単位に関する成績証明を提出する際、①対象年度に取得したこと、②当該大学での成績評価方法の2点がわかるように提出すること。成績証明書に記載のない場合は、記載がある別紙を提出のこと</t>
    <rPh sb="1" eb="4">
      <t>タダイガク</t>
    </rPh>
    <rPh sb="6" eb="8">
      <t>シュトク</t>
    </rPh>
    <rPh sb="8" eb="10">
      <t>タンイ</t>
    </rPh>
    <rPh sb="11" eb="12">
      <t>カン</t>
    </rPh>
    <rPh sb="14" eb="16">
      <t>セイセキ</t>
    </rPh>
    <rPh sb="16" eb="18">
      <t>ショウメイ</t>
    </rPh>
    <rPh sb="19" eb="21">
      <t>テイシュツ</t>
    </rPh>
    <rPh sb="23" eb="24">
      <t>サイ</t>
    </rPh>
    <rPh sb="26" eb="28">
      <t>タイショウ</t>
    </rPh>
    <rPh sb="28" eb="30">
      <t>ネンド</t>
    </rPh>
    <rPh sb="31" eb="33">
      <t>シュトク</t>
    </rPh>
    <rPh sb="39" eb="41">
      <t>トウガイ</t>
    </rPh>
    <rPh sb="41" eb="43">
      <t>ダイガク</t>
    </rPh>
    <rPh sb="45" eb="47">
      <t>セイセキ</t>
    </rPh>
    <rPh sb="47" eb="49">
      <t>ヒョウカ</t>
    </rPh>
    <rPh sb="49" eb="51">
      <t>ホウホウ</t>
    </rPh>
    <rPh sb="53" eb="54">
      <t>テン</t>
    </rPh>
    <rPh sb="61" eb="63">
      <t>テイシュツ</t>
    </rPh>
    <rPh sb="68" eb="70">
      <t>セイセキ</t>
    </rPh>
    <rPh sb="70" eb="73">
      <t>ショウメイショ</t>
    </rPh>
    <rPh sb="74" eb="76">
      <t>キサイ</t>
    </rPh>
    <rPh sb="79" eb="81">
      <t>バアイ</t>
    </rPh>
    <rPh sb="83" eb="85">
      <t>キサイ</t>
    </rPh>
    <rPh sb="88" eb="90">
      <t>ベッシ</t>
    </rPh>
    <rPh sb="91" eb="93">
      <t>テイシュツ</t>
    </rPh>
    <phoneticPr fontId="4"/>
  </si>
  <si>
    <t>準備金</t>
    <rPh sb="0" eb="3">
      <t>ジュンビキン</t>
    </rPh>
    <phoneticPr fontId="4"/>
  </si>
  <si>
    <t>月額</t>
    <rPh sb="0" eb="2">
      <t>ゲツガク</t>
    </rPh>
    <phoneticPr fontId="4"/>
  </si>
  <si>
    <t>合格時の
受給予定有無</t>
    <rPh sb="0" eb="2">
      <t>ゴウカク</t>
    </rPh>
    <rPh sb="2" eb="3">
      <t>ジ</t>
    </rPh>
    <rPh sb="5" eb="7">
      <t>ジュキュウ</t>
    </rPh>
    <rPh sb="7" eb="9">
      <t>ヨテイ</t>
    </rPh>
    <rPh sb="9" eb="11">
      <t>ウム</t>
    </rPh>
    <phoneticPr fontId="4"/>
  </si>
  <si>
    <t>審査状況</t>
    <rPh sb="0" eb="2">
      <t>シンサ</t>
    </rPh>
    <rPh sb="2" eb="4">
      <t>ジョウキョウ</t>
    </rPh>
    <phoneticPr fontId="4"/>
  </si>
  <si>
    <t>C</t>
    <phoneticPr fontId="4"/>
  </si>
  <si>
    <t>D</t>
  </si>
  <si>
    <t>D</t>
    <phoneticPr fontId="7"/>
  </si>
  <si>
    <t>　　　　1) AAおよびAの合計単位数、B、C、Dそれぞれの単位数をそれぞれ数え、②に記入ください</t>
    <rPh sb="14" eb="16">
      <t>ゴウケイ</t>
    </rPh>
    <rPh sb="16" eb="19">
      <t>タンイスウ</t>
    </rPh>
    <rPh sb="30" eb="33">
      <t>タンイスウ</t>
    </rPh>
    <rPh sb="38" eb="39">
      <t>カゾ</t>
    </rPh>
    <rPh sb="43" eb="45">
      <t>キニュウ</t>
    </rPh>
    <phoneticPr fontId="4"/>
  </si>
  <si>
    <t>合計</t>
    <rPh sb="0" eb="2">
      <t>ゴウケイ</t>
    </rPh>
    <phoneticPr fontId="4"/>
  </si>
  <si>
    <t>　　【対象】評価がAA,A,B,C,Dのいずれかである単位（合否などので評価されたものは含めない）</t>
    <rPh sb="3" eb="5">
      <t>タイショウ</t>
    </rPh>
    <rPh sb="6" eb="8">
      <t>ヒョウカ</t>
    </rPh>
    <rPh sb="27" eb="29">
      <t>タンイ</t>
    </rPh>
    <rPh sb="30" eb="32">
      <t>ゴウヒ</t>
    </rPh>
    <rPh sb="36" eb="38">
      <t>ヒョウカ</t>
    </rPh>
    <rPh sb="44" eb="45">
      <t>フク</t>
    </rPh>
    <phoneticPr fontId="7"/>
  </si>
  <si>
    <t>　　　　1) 単位数を成績評価(AA,A,B,C,D）ごと、年度ごとにそれぞれ数え、②に記入ください</t>
    <rPh sb="7" eb="10">
      <t>タンイスウ</t>
    </rPh>
    <rPh sb="11" eb="13">
      <t>セイセキ</t>
    </rPh>
    <rPh sb="13" eb="15">
      <t>ヒョウカ</t>
    </rPh>
    <rPh sb="30" eb="32">
      <t>ネンド</t>
    </rPh>
    <rPh sb="39" eb="40">
      <t>カゾ</t>
    </rPh>
    <rPh sb="44" eb="46">
      <t>キニュウ</t>
    </rPh>
    <phoneticPr fontId="4"/>
  </si>
  <si>
    <r>
      <rPr>
        <sz val="10"/>
        <color rgb="FFFF0000"/>
        <rFont val="游ゴシック"/>
        <family val="3"/>
        <charset val="128"/>
        <scheme val="minor"/>
      </rPr>
      <t>※外務省
海外安全HP
参照</t>
    </r>
    <r>
      <rPr>
        <sz val="10"/>
        <rFont val="游ゴシック"/>
        <family val="3"/>
        <charset val="128"/>
        <scheme val="minor"/>
      </rPr>
      <t xml:space="preserve">
派遣先都市
危険レベル
(申請時)</t>
    </r>
    <rPh sb="1" eb="4">
      <t>ガイムショウ</t>
    </rPh>
    <rPh sb="5" eb="7">
      <t>カイガイ</t>
    </rPh>
    <rPh sb="7" eb="9">
      <t>アンゼン</t>
    </rPh>
    <rPh sb="12" eb="14">
      <t>サンショウ</t>
    </rPh>
    <rPh sb="15" eb="17">
      <t>ハケン</t>
    </rPh>
    <rPh sb="17" eb="18">
      <t>サキ</t>
    </rPh>
    <rPh sb="18" eb="20">
      <t>トシ</t>
    </rPh>
    <rPh sb="21" eb="23">
      <t>キケン</t>
    </rPh>
    <rPh sb="28" eb="31">
      <t>シンセイジ</t>
    </rPh>
    <phoneticPr fontId="4"/>
  </si>
  <si>
    <t xml:space="preserve">
都市名</t>
    <rPh sb="2" eb="5">
      <t>トシメイ</t>
    </rPh>
    <phoneticPr fontId="2"/>
  </si>
  <si>
    <t>派遣先との
協定種別
(大学間
又は
部局間)</t>
    <rPh sb="0" eb="2">
      <t>ハケン</t>
    </rPh>
    <rPh sb="2" eb="3">
      <t>サキ</t>
    </rPh>
    <rPh sb="6" eb="8">
      <t>キョウテイ</t>
    </rPh>
    <rPh sb="8" eb="10">
      <t>シュベツ</t>
    </rPh>
    <rPh sb="12" eb="14">
      <t>ダイガク</t>
    </rPh>
    <rPh sb="14" eb="15">
      <t>カン</t>
    </rPh>
    <rPh sb="16" eb="17">
      <t>マタ</t>
    </rPh>
    <rPh sb="19" eb="21">
      <t>ブキョク</t>
    </rPh>
    <rPh sb="21" eb="22">
      <t>カン</t>
    </rPh>
    <phoneticPr fontId="4"/>
  </si>
  <si>
    <t>【国、地域コード一覧】</t>
    <rPh sb="1" eb="2">
      <t>クニ</t>
    </rPh>
    <rPh sb="3" eb="5">
      <t>チイキ</t>
    </rPh>
    <rPh sb="8" eb="10">
      <t>イチラン</t>
    </rPh>
    <phoneticPr fontId="7"/>
  </si>
  <si>
    <t>渡航支援金
申請者</t>
    <rPh sb="0" eb="2">
      <t>トコウ</t>
    </rPh>
    <rPh sb="2" eb="5">
      <t>シエンキン</t>
    </rPh>
    <rPh sb="6" eb="8">
      <t>シンセイ</t>
    </rPh>
    <rPh sb="8" eb="9">
      <t>シャ</t>
    </rPh>
    <phoneticPr fontId="7"/>
  </si>
  <si>
    <t>代表校在籍者以外の在籍学校名（コンソーシアムのみ）</t>
    <phoneticPr fontId="4"/>
  </si>
  <si>
    <t>奨学金支給口座
注）学部在籍時に登録した口座は、大学院進学の際に新規登録が必要となります。</t>
    <phoneticPr fontId="4"/>
  </si>
  <si>
    <t>学籍番号</t>
    <rPh sb="0" eb="2">
      <t>ガクセキ</t>
    </rPh>
    <rPh sb="2" eb="4">
      <t>バンゴウ</t>
    </rPh>
    <phoneticPr fontId="4"/>
  </si>
  <si>
    <t>学内処理情報</t>
    <rPh sb="0" eb="2">
      <t>ガクナイ</t>
    </rPh>
    <rPh sb="2" eb="4">
      <t>ショリ</t>
    </rPh>
    <rPh sb="4" eb="6">
      <t>ジョウホウ</t>
    </rPh>
    <phoneticPr fontId="4"/>
  </si>
  <si>
    <t>渡航支援金</t>
    <rPh sb="0" eb="2">
      <t>トコウ</t>
    </rPh>
    <rPh sb="2" eb="5">
      <t>シエンキン</t>
    </rPh>
    <phoneticPr fontId="4"/>
  </si>
  <si>
    <t>併給奨学金</t>
    <rPh sb="0" eb="2">
      <t>ヘイキュウ</t>
    </rPh>
    <rPh sb="2" eb="5">
      <t>ショウガクキン</t>
    </rPh>
    <phoneticPr fontId="4"/>
  </si>
  <si>
    <r>
      <rPr>
        <sz val="10"/>
        <color rgb="FFFF0000"/>
        <rFont val="游ゴシック"/>
        <family val="3"/>
        <charset val="128"/>
        <scheme val="minor"/>
      </rPr>
      <t>※シート2
参照</t>
    </r>
    <r>
      <rPr>
        <sz val="10"/>
        <color theme="1"/>
        <rFont val="游ゴシック"/>
        <family val="3"/>
        <charset val="128"/>
        <scheme val="minor"/>
      </rPr>
      <t xml:space="preserve">
JASSO
成績評価
係数
（2.30以上）</t>
    </r>
    <rPh sb="6" eb="8">
      <t>サンショウ</t>
    </rPh>
    <rPh sb="15" eb="17">
      <t>セイセキ</t>
    </rPh>
    <rPh sb="17" eb="19">
      <t>ヒョウカ</t>
    </rPh>
    <rPh sb="20" eb="22">
      <t>ケイスウ</t>
    </rPh>
    <rPh sb="28" eb="30">
      <t>イジョウ</t>
    </rPh>
    <phoneticPr fontId="2"/>
  </si>
  <si>
    <t>経済状況</t>
    <rPh sb="0" eb="2">
      <t>ケイザイ</t>
    </rPh>
    <rPh sb="2" eb="4">
      <t>ジョウキョウ</t>
    </rPh>
    <phoneticPr fontId="2"/>
  </si>
  <si>
    <t>海外留学支援制度（協定派遣）による奨学金受給に係る</t>
    <rPh sb="0" eb="2">
      <t>カイガイ</t>
    </rPh>
    <rPh sb="2" eb="4">
      <t>リュウガク</t>
    </rPh>
    <rPh sb="4" eb="6">
      <t>シエン</t>
    </rPh>
    <rPh sb="6" eb="8">
      <t>セイド</t>
    </rPh>
    <rPh sb="9" eb="11">
      <t>キョウテイ</t>
    </rPh>
    <rPh sb="11" eb="13">
      <t>ハケン</t>
    </rPh>
    <rPh sb="17" eb="20">
      <t>ショウガクキン</t>
    </rPh>
    <rPh sb="20" eb="22">
      <t>ジュキュウ</t>
    </rPh>
    <rPh sb="23" eb="24">
      <t>カカ</t>
    </rPh>
    <phoneticPr fontId="4"/>
  </si>
  <si>
    <t>申 立 書</t>
    <rPh sb="0" eb="1">
      <t>サル</t>
    </rPh>
    <rPh sb="2" eb="3">
      <t>リツ</t>
    </rPh>
    <rPh sb="4" eb="5">
      <t>ショ</t>
    </rPh>
    <phoneticPr fontId="7"/>
  </si>
  <si>
    <t>　　私は、東北大学が実施する海外留学プログラムに参加するにあたり、経済的理由により、自費のみでの留学が困難です。</t>
    <rPh sb="2" eb="3">
      <t>ワタシ</t>
    </rPh>
    <rPh sb="5" eb="7">
      <t>トウホク</t>
    </rPh>
    <rPh sb="7" eb="9">
      <t>ダイガク</t>
    </rPh>
    <rPh sb="10" eb="12">
      <t>ジッシ</t>
    </rPh>
    <rPh sb="14" eb="16">
      <t>カイガイ</t>
    </rPh>
    <rPh sb="16" eb="18">
      <t>リュウガク</t>
    </rPh>
    <rPh sb="24" eb="26">
      <t>サンカ</t>
    </rPh>
    <rPh sb="33" eb="36">
      <t>ケイザイテキ</t>
    </rPh>
    <rPh sb="36" eb="38">
      <t>リユウ</t>
    </rPh>
    <rPh sb="42" eb="44">
      <t>ジヒ</t>
    </rPh>
    <rPh sb="48" eb="50">
      <t>リュウガク</t>
    </rPh>
    <rPh sb="51" eb="53">
      <t>コンナン</t>
    </rPh>
    <phoneticPr fontId="7"/>
  </si>
  <si>
    <r>
      <rPr>
        <sz val="12"/>
        <rFont val="ＭＳ Ｐ明朝"/>
        <family val="1"/>
        <charset val="128"/>
      </rPr>
      <t>学籍番号</t>
    </r>
    <rPh sb="0" eb="2">
      <t>ガクセキ</t>
    </rPh>
    <rPh sb="2" eb="4">
      <t>バンゴウ</t>
    </rPh>
    <phoneticPr fontId="4"/>
  </si>
  <si>
    <r>
      <rPr>
        <sz val="11"/>
        <rFont val="ＭＳ Ｐ明朝"/>
        <family val="1"/>
        <charset val="128"/>
      </rPr>
      <t>：</t>
    </r>
    <phoneticPr fontId="4"/>
  </si>
  <si>
    <t>氏名</t>
    <rPh sb="0" eb="2">
      <t>シメイ</t>
    </rPh>
    <phoneticPr fontId="4"/>
  </si>
  <si>
    <r>
      <rPr>
        <sz val="11"/>
        <rFont val="ＭＳ Ｐ明朝"/>
        <family val="1"/>
        <charset val="128"/>
      </rPr>
      <t>：</t>
    </r>
    <phoneticPr fontId="4"/>
  </si>
  <si>
    <t>所　属</t>
    <rPh sb="0" eb="1">
      <t>トコロ</t>
    </rPh>
    <rPh sb="2" eb="3">
      <t>ゾク</t>
    </rPh>
    <phoneticPr fontId="4"/>
  </si>
  <si>
    <r>
      <rPr>
        <sz val="11"/>
        <rFont val="ＭＳ Ｐ明朝"/>
        <family val="1"/>
        <charset val="128"/>
      </rPr>
      <t>：</t>
    </r>
    <phoneticPr fontId="4"/>
  </si>
  <si>
    <t>学部
研究科</t>
    <rPh sb="0" eb="1">
      <t>ガク</t>
    </rPh>
    <rPh sb="1" eb="2">
      <t>ブ</t>
    </rPh>
    <rPh sb="3" eb="6">
      <t>ケンキュウカ</t>
    </rPh>
    <phoneticPr fontId="4"/>
  </si>
  <si>
    <r>
      <rPr>
        <sz val="11"/>
        <rFont val="ＭＳ Ｐ明朝"/>
        <family val="1"/>
        <charset val="128"/>
      </rPr>
      <t>学科
専攻</t>
    </r>
    <rPh sb="0" eb="2">
      <t>ガッカ</t>
    </rPh>
    <rPh sb="3" eb="5">
      <t>センコウ</t>
    </rPh>
    <phoneticPr fontId="4"/>
  </si>
  <si>
    <t>課程・学年</t>
    <rPh sb="0" eb="2">
      <t>カテイ</t>
    </rPh>
    <rPh sb="3" eb="5">
      <t>ガクネン</t>
    </rPh>
    <phoneticPr fontId="4"/>
  </si>
  <si>
    <t>課程</t>
    <rPh sb="0" eb="2">
      <t>カテイ</t>
    </rPh>
    <phoneticPr fontId="7"/>
  </si>
  <si>
    <t>年</t>
    <rPh sb="0" eb="1">
      <t>ネン</t>
    </rPh>
    <phoneticPr fontId="7"/>
  </si>
  <si>
    <r>
      <rPr>
        <sz val="11"/>
        <rFont val="ＭＳ Ｐ明朝"/>
        <family val="1"/>
        <charset val="128"/>
      </rPr>
      <t>年</t>
    </r>
    <rPh sb="0" eb="1">
      <t>ネン</t>
    </rPh>
    <phoneticPr fontId="4"/>
  </si>
  <si>
    <r>
      <rPr>
        <sz val="11"/>
        <rFont val="ＭＳ Ｐ明朝"/>
        <family val="1"/>
        <charset val="128"/>
      </rPr>
      <t>月</t>
    </r>
    <rPh sb="0" eb="1">
      <t>ガツ</t>
    </rPh>
    <phoneticPr fontId="4"/>
  </si>
  <si>
    <r>
      <rPr>
        <sz val="11"/>
        <rFont val="ＭＳ Ｐ明朝"/>
        <family val="1"/>
        <charset val="128"/>
      </rPr>
      <t>日</t>
    </r>
    <rPh sb="0" eb="1">
      <t>ニチ</t>
    </rPh>
    <phoneticPr fontId="4"/>
  </si>
  <si>
    <r>
      <rPr>
        <sz val="11"/>
        <rFont val="ＭＳ Ｐ明朝"/>
        <family val="1"/>
        <charset val="128"/>
      </rPr>
      <t>署名（直筆）：</t>
    </r>
    <rPh sb="0" eb="1">
      <t>ショ</t>
    </rPh>
    <rPh sb="1" eb="2">
      <t>メイ</t>
    </rPh>
    <rPh sb="3" eb="5">
      <t>ジキヒツ</t>
    </rPh>
    <phoneticPr fontId="4"/>
  </si>
  <si>
    <t>派</t>
    <rPh sb="0" eb="1">
      <t>ハ</t>
    </rPh>
    <phoneticPr fontId="7"/>
  </si>
  <si>
    <t>部局名</t>
    <rPh sb="0" eb="2">
      <t>ブキョク</t>
    </rPh>
    <rPh sb="2" eb="3">
      <t>メイ</t>
    </rPh>
    <phoneticPr fontId="7"/>
  </si>
  <si>
    <t>部局の責任者・代表者氏名</t>
    <rPh sb="0" eb="2">
      <t>ブキョク</t>
    </rPh>
    <rPh sb="3" eb="6">
      <t>セキニンシャ</t>
    </rPh>
    <rPh sb="7" eb="10">
      <t>ダイヒョウシャ</t>
    </rPh>
    <rPh sb="10" eb="12">
      <t>シメイ</t>
    </rPh>
    <phoneticPr fontId="7"/>
  </si>
  <si>
    <t xml:space="preserve">様式M
</t>
    <phoneticPr fontId="7"/>
  </si>
  <si>
    <t>※１　氏名欄は、「登録データ」の氏名と一致させてください。</t>
    <rPh sb="3" eb="5">
      <t>シメイ</t>
    </rPh>
    <rPh sb="5" eb="6">
      <t>ラン</t>
    </rPh>
    <rPh sb="9" eb="11">
      <t>トウロク</t>
    </rPh>
    <rPh sb="16" eb="18">
      <t>シメイ</t>
    </rPh>
    <rPh sb="19" eb="21">
      <t>イッチ</t>
    </rPh>
    <phoneticPr fontId="7"/>
  </si>
  <si>
    <t>※２　全ての登録者について、Ａ欄又はＢ欄のどちらかを、必ず記載してください。</t>
    <rPh sb="3" eb="4">
      <t>スベ</t>
    </rPh>
    <rPh sb="6" eb="9">
      <t>トウロクシャ</t>
    </rPh>
    <rPh sb="15" eb="16">
      <t>ラン</t>
    </rPh>
    <rPh sb="16" eb="17">
      <t>マタ</t>
    </rPh>
    <rPh sb="19" eb="20">
      <t>ラン</t>
    </rPh>
    <rPh sb="27" eb="28">
      <t>カナラ</t>
    </rPh>
    <rPh sb="29" eb="31">
      <t>キサイ</t>
    </rPh>
    <phoneticPr fontId="7"/>
  </si>
  <si>
    <t>氏　　名</t>
    <rPh sb="0" eb="1">
      <t>シ</t>
    </rPh>
    <rPh sb="3" eb="4">
      <t>メイ</t>
    </rPh>
    <phoneticPr fontId="7"/>
  </si>
  <si>
    <t>Ａ：成績評価係数を
算出できる者</t>
    <rPh sb="10" eb="12">
      <t>サンシュツ</t>
    </rPh>
    <rPh sb="15" eb="16">
      <t>モノ</t>
    </rPh>
    <phoneticPr fontId="7"/>
  </si>
  <si>
    <t>Ｂ：成績評価係数を算出できない者</t>
    <rPh sb="9" eb="11">
      <t>サンシュツ</t>
    </rPh>
    <rPh sb="15" eb="16">
      <t>モノ</t>
    </rPh>
    <phoneticPr fontId="7"/>
  </si>
  <si>
    <t>備考</t>
    <rPh sb="0" eb="2">
      <t>ビコウ</t>
    </rPh>
    <phoneticPr fontId="7"/>
  </si>
  <si>
    <t>姓
（漢字）</t>
    <rPh sb="0" eb="1">
      <t>セイ</t>
    </rPh>
    <rPh sb="3" eb="5">
      <t>カンジ</t>
    </rPh>
    <phoneticPr fontId="7"/>
  </si>
  <si>
    <t>名
（漢字）</t>
    <rPh sb="0" eb="1">
      <t>メイ</t>
    </rPh>
    <rPh sb="3" eb="5">
      <t>カンジ</t>
    </rPh>
    <phoneticPr fontId="7"/>
  </si>
  <si>
    <t>姓
（ﾌﾘｶﾞﾅ）</t>
    <rPh sb="0" eb="1">
      <t>セイ</t>
    </rPh>
    <phoneticPr fontId="7"/>
  </si>
  <si>
    <t>名
（ﾌﾘｶﾞﾅ）</t>
    <rPh sb="0" eb="1">
      <t>メイ</t>
    </rPh>
    <phoneticPr fontId="7"/>
  </si>
  <si>
    <t>成績評価係数</t>
    <rPh sb="0" eb="2">
      <t>セイセキ</t>
    </rPh>
    <rPh sb="2" eb="4">
      <t>ヒョウカ</t>
    </rPh>
    <rPh sb="4" eb="6">
      <t>ケイスウ</t>
    </rPh>
    <phoneticPr fontId="7"/>
  </si>
  <si>
    <t>成績評価係数を
算出できない理由</t>
    <rPh sb="0" eb="2">
      <t>セイセキ</t>
    </rPh>
    <rPh sb="2" eb="4">
      <t>ヒョウカ</t>
    </rPh>
    <rPh sb="4" eb="6">
      <t>ケイスウ</t>
    </rPh>
    <rPh sb="8" eb="10">
      <t>サンシュツ</t>
    </rPh>
    <rPh sb="14" eb="16">
      <t>リユウ</t>
    </rPh>
    <phoneticPr fontId="7"/>
  </si>
  <si>
    <t>例</t>
    <rPh sb="0" eb="1">
      <t>レイ</t>
    </rPh>
    <phoneticPr fontId="7"/>
  </si>
  <si>
    <t>日本</t>
    <rPh sb="0" eb="2">
      <t>ニホン</t>
    </rPh>
    <phoneticPr fontId="7"/>
  </si>
  <si>
    <t>学生</t>
    <rPh sb="0" eb="2">
      <t>ガクセイ</t>
    </rPh>
    <phoneticPr fontId="7"/>
  </si>
  <si>
    <t>支援</t>
    <rPh sb="0" eb="2">
      <t>シエン</t>
    </rPh>
    <phoneticPr fontId="7"/>
  </si>
  <si>
    <t>機構</t>
    <rPh sb="0" eb="2">
      <t>キコウ</t>
    </rPh>
    <phoneticPr fontId="7"/>
  </si>
  <si>
    <t>修士１年次のため</t>
    <rPh sb="0" eb="2">
      <t>シュウシ</t>
    </rPh>
    <rPh sb="3" eb="4">
      <t>ネン</t>
    </rPh>
    <rPh sb="4" eb="5">
      <t>ジ</t>
    </rPh>
    <phoneticPr fontId="7"/>
  </si>
  <si>
    <t>・行を追加して使用してください。</t>
    <rPh sb="1" eb="2">
      <t>ギョウ</t>
    </rPh>
    <rPh sb="3" eb="5">
      <t>ツイカ</t>
    </rPh>
    <rPh sb="7" eb="9">
      <t>シヨウ</t>
    </rPh>
    <phoneticPr fontId="7"/>
  </si>
  <si>
    <t>・全ての文字が表示されるように行の高さを調整してください。</t>
    <rPh sb="1" eb="2">
      <t>スベ</t>
    </rPh>
    <rPh sb="4" eb="6">
      <t>モジ</t>
    </rPh>
    <rPh sb="7" eb="9">
      <t>ヒョウジ</t>
    </rPh>
    <rPh sb="15" eb="16">
      <t>ギョウ</t>
    </rPh>
    <rPh sb="17" eb="18">
      <t>タカ</t>
    </rPh>
    <rPh sb="20" eb="22">
      <t>チョウセイ</t>
    </rPh>
    <phoneticPr fontId="7"/>
  </si>
  <si>
    <t>記入例</t>
    <rPh sb="0" eb="2">
      <t>キニュウ</t>
    </rPh>
    <rPh sb="2" eb="3">
      <t>レイ</t>
    </rPh>
    <phoneticPr fontId="4"/>
  </si>
  <si>
    <t>〇×奨学金</t>
    <rPh sb="2" eb="5">
      <t>ショウガクキン</t>
    </rPh>
    <phoneticPr fontId="4"/>
  </si>
  <si>
    <t>○</t>
  </si>
  <si>
    <t>結果待ち</t>
  </si>
  <si>
    <t>東北</t>
    <rPh sb="0" eb="2">
      <t>トウホク</t>
    </rPh>
    <phoneticPr fontId="4"/>
  </si>
  <si>
    <t>太朗</t>
    <rPh sb="0" eb="2">
      <t>タロウ</t>
    </rPh>
    <phoneticPr fontId="4"/>
  </si>
  <si>
    <t>ﾄｳﾎｸ</t>
    <phoneticPr fontId="4"/>
  </si>
  <si>
    <t>ﾀﾛｳ</t>
    <phoneticPr fontId="4"/>
  </si>
  <si>
    <t>男</t>
  </si>
  <si>
    <t>日本国籍</t>
  </si>
  <si>
    <t>〇</t>
  </si>
  <si>
    <t>月額60，000円以下</t>
  </si>
  <si>
    <r>
      <t xml:space="preserve">併給する給付奨学金の月額（円）
</t>
    </r>
    <r>
      <rPr>
        <sz val="10"/>
        <color rgb="FFFF0000"/>
        <rFont val="游ゴシック"/>
        <family val="3"/>
        <charset val="128"/>
        <scheme val="minor"/>
      </rPr>
      <t>【プルダウンから選択。現地通貨は円換算。複数ある場合は合計金額の月額換算額を選択】</t>
    </r>
    <rPh sb="0" eb="2">
      <t>ヘイキュウ</t>
    </rPh>
    <rPh sb="4" eb="6">
      <t>キュウフ</t>
    </rPh>
    <rPh sb="6" eb="9">
      <t>ショウガクキン</t>
    </rPh>
    <rPh sb="10" eb="12">
      <t>ゲツガク</t>
    </rPh>
    <phoneticPr fontId="4"/>
  </si>
  <si>
    <t>U</t>
  </si>
  <si>
    <t>シカゴ</t>
    <phoneticPr fontId="4"/>
  </si>
  <si>
    <t>レベル1以下</t>
  </si>
  <si>
    <t>U OF CHICAGO</t>
    <phoneticPr fontId="4"/>
  </si>
  <si>
    <t>シカゴ大学</t>
    <rPh sb="3" eb="5">
      <t>ダイガク</t>
    </rPh>
    <phoneticPr fontId="4"/>
  </si>
  <si>
    <t>協定</t>
  </si>
  <si>
    <t>記載あり</t>
  </si>
  <si>
    <t>有</t>
  </si>
  <si>
    <t>2019</t>
    <phoneticPr fontId="4"/>
  </si>
  <si>
    <t>8</t>
    <phoneticPr fontId="4"/>
  </si>
  <si>
    <t>12</t>
    <phoneticPr fontId="4"/>
  </si>
  <si>
    <t>31</t>
    <phoneticPr fontId="4"/>
  </si>
  <si>
    <t>大</t>
  </si>
  <si>
    <t>今回申請する奨学金</t>
    <rPh sb="0" eb="2">
      <t>コンカイ</t>
    </rPh>
    <rPh sb="2" eb="4">
      <t>シンセイ</t>
    </rPh>
    <rPh sb="6" eb="9">
      <t>ショウガクキン</t>
    </rPh>
    <phoneticPr fontId="4"/>
  </si>
  <si>
    <t>グローバル萩</t>
    <rPh sb="5" eb="6">
      <t>ハギ</t>
    </rPh>
    <phoneticPr fontId="4"/>
  </si>
  <si>
    <t>JASSO</t>
    <phoneticPr fontId="4"/>
  </si>
  <si>
    <t>COLABSセメスター型への応募（応募しない場合は入力不要）</t>
    <rPh sb="11" eb="12">
      <t>ガタ</t>
    </rPh>
    <rPh sb="14" eb="16">
      <t>オウボ</t>
    </rPh>
    <rPh sb="17" eb="19">
      <t>オウボ</t>
    </rPh>
    <rPh sb="22" eb="24">
      <t>バアイ</t>
    </rPh>
    <rPh sb="25" eb="27">
      <t>ニュウリョク</t>
    </rPh>
    <rPh sb="27" eb="29">
      <t>フヨウ</t>
    </rPh>
    <phoneticPr fontId="4"/>
  </si>
  <si>
    <t>応募予定</t>
  </si>
  <si>
    <t>理学部</t>
    <rPh sb="0" eb="3">
      <t>リガクブ</t>
    </rPh>
    <phoneticPr fontId="4"/>
  </si>
  <si>
    <t>奨学金候補者データ</t>
    <rPh sb="0" eb="3">
      <t>ショウガクキン</t>
    </rPh>
    <rPh sb="3" eb="6">
      <t>コウホシャ</t>
    </rPh>
    <phoneticPr fontId="4"/>
  </si>
  <si>
    <t>ニホン</t>
    <phoneticPr fontId="7"/>
  </si>
  <si>
    <t>ガクセイ</t>
    <phoneticPr fontId="7"/>
  </si>
  <si>
    <t>シエン</t>
    <phoneticPr fontId="7"/>
  </si>
  <si>
    <t>キコウ</t>
    <phoneticPr fontId="7"/>
  </si>
  <si>
    <t>・学部最終年次の成績評価係数2.6
・入試成績○人中○位</t>
    <phoneticPr fontId="7"/>
  </si>
  <si>
    <t>2019年度海外留学支援制度（協定派遣）　成績評価係数確認書</t>
    <rPh sb="4" eb="6">
      <t>ネンド</t>
    </rPh>
    <rPh sb="5" eb="6">
      <t>ヘイネン</t>
    </rPh>
    <rPh sb="6" eb="8">
      <t>カイガイ</t>
    </rPh>
    <rPh sb="8" eb="10">
      <t>リュウガク</t>
    </rPh>
    <rPh sb="10" eb="12">
      <t>シエン</t>
    </rPh>
    <rPh sb="12" eb="14">
      <t>セイド</t>
    </rPh>
    <rPh sb="15" eb="17">
      <t>キョウテイ</t>
    </rPh>
    <rPh sb="17" eb="19">
      <t>ハケン</t>
    </rPh>
    <rPh sb="21" eb="23">
      <t>セイセキ</t>
    </rPh>
    <rPh sb="23" eb="25">
      <t>ヒョウカ</t>
    </rPh>
    <rPh sb="25" eb="27">
      <t>ケイスウ</t>
    </rPh>
    <rPh sb="27" eb="29">
      <t>カクニン</t>
    </rPh>
    <rPh sb="29" eb="30">
      <t>ショ</t>
    </rPh>
    <phoneticPr fontId="7"/>
  </si>
  <si>
    <t>　2019年度海外留学支援制度（協定派遣）による奨学金（JASSO奨学金）の受給候補者について、JASSOの指定する算定方法に則り、下表のとおり成績評価係数を判定いたしました。
　全ての候補者が、JASSO奨学金を受給するための成績評価係数の要件を満たす者であることを確認いたしました。</t>
    <rPh sb="18" eb="20">
      <t>ハケン</t>
    </rPh>
    <rPh sb="24" eb="27">
      <t>ショウガクキン</t>
    </rPh>
    <rPh sb="33" eb="36">
      <t>ショウガクキン</t>
    </rPh>
    <rPh sb="38" eb="40">
      <t>ジュキュウ</t>
    </rPh>
    <rPh sb="40" eb="43">
      <t>コウホシャ</t>
    </rPh>
    <rPh sb="58" eb="60">
      <t>サンテイ</t>
    </rPh>
    <rPh sb="60" eb="62">
      <t>ホウホウ</t>
    </rPh>
    <rPh sb="63" eb="64">
      <t>ノット</t>
    </rPh>
    <rPh sb="79" eb="81">
      <t>ハンテイ</t>
    </rPh>
    <rPh sb="90" eb="91">
      <t>スベ</t>
    </rPh>
    <rPh sb="103" eb="106">
      <t>ショウガクキン</t>
    </rPh>
    <rPh sb="107" eb="109">
      <t>ジュキュウ</t>
    </rPh>
    <rPh sb="134" eb="136">
      <t>カクニン</t>
    </rPh>
    <phoneticPr fontId="7"/>
  </si>
  <si>
    <t>成績評価係数が2.30以上と判断した理由</t>
    <rPh sb="0" eb="2">
      <t>セイセキ</t>
    </rPh>
    <rPh sb="2" eb="4">
      <t>ヒョウカ</t>
    </rPh>
    <rPh sb="4" eb="6">
      <t>ケイスウ</t>
    </rPh>
    <rPh sb="11" eb="13">
      <t>イジョウ</t>
    </rPh>
    <rPh sb="14" eb="16">
      <t>ハンダン</t>
    </rPh>
    <rPh sb="18" eb="20">
      <t>リユウ</t>
    </rPh>
    <phoneticPr fontId="7"/>
  </si>
  <si>
    <t>②新規口座を登録する</t>
    <phoneticPr fontId="4"/>
  </si>
  <si>
    <t>【大学院生のみ入力】
学部在籍時の
学籍番号</t>
    <rPh sb="1" eb="3">
      <t>ダイガク</t>
    </rPh>
    <rPh sb="3" eb="5">
      <t>インセイ</t>
    </rPh>
    <rPh sb="7" eb="9">
      <t>ニュウリョク</t>
    </rPh>
    <rPh sb="11" eb="13">
      <t>ガクブ</t>
    </rPh>
    <rPh sb="13" eb="15">
      <t>ザイセキ</t>
    </rPh>
    <rPh sb="15" eb="16">
      <t>ジ</t>
    </rPh>
    <rPh sb="18" eb="20">
      <t>ガクセキ</t>
    </rPh>
    <rPh sb="20" eb="22">
      <t>バンゴウ</t>
    </rPh>
    <phoneticPr fontId="4"/>
  </si>
  <si>
    <t>B8KB8765</t>
    <phoneticPr fontId="7"/>
  </si>
  <si>
    <r>
      <rPr>
        <sz val="10"/>
        <color rgb="FFFF0000"/>
        <rFont val="游ゴシック"/>
        <family val="3"/>
        <charset val="128"/>
        <scheme val="minor"/>
      </rPr>
      <t xml:space="preserve">※シート4
参照
</t>
    </r>
    <r>
      <rPr>
        <sz val="10"/>
        <rFont val="游ゴシック"/>
        <family val="3"/>
        <charset val="128"/>
        <scheme val="minor"/>
      </rPr>
      <t xml:space="preserve">
国・地域コード</t>
    </r>
    <rPh sb="6" eb="8">
      <t>サンショウ</t>
    </rPh>
    <phoneticPr fontId="7"/>
  </si>
  <si>
    <r>
      <rPr>
        <sz val="10"/>
        <color rgb="FFFF0000"/>
        <rFont val="游ゴシック"/>
        <family val="3"/>
        <charset val="128"/>
        <scheme val="minor"/>
      </rPr>
      <t>※シート4 
参照</t>
    </r>
    <r>
      <rPr>
        <sz val="10"/>
        <rFont val="游ゴシック"/>
        <family val="3"/>
        <charset val="128"/>
        <scheme val="minor"/>
      </rPr>
      <t xml:space="preserve">
国名
</t>
    </r>
    <rPh sb="11" eb="12">
      <t>クニ</t>
    </rPh>
    <rPh sb="12" eb="13">
      <t>メイ</t>
    </rPh>
    <phoneticPr fontId="2"/>
  </si>
  <si>
    <r>
      <rPr>
        <sz val="10"/>
        <color rgb="FFFF0000"/>
        <rFont val="游ゴシック"/>
        <family val="3"/>
        <charset val="128"/>
        <scheme val="minor"/>
      </rPr>
      <t xml:space="preserve">※シート4 
参照
</t>
    </r>
    <r>
      <rPr>
        <sz val="10"/>
        <rFont val="游ゴシック"/>
        <family val="3"/>
        <charset val="128"/>
        <scheme val="minor"/>
      </rPr>
      <t xml:space="preserve">
派遣地域
区分</t>
    </r>
    <rPh sb="11" eb="13">
      <t>ハケン</t>
    </rPh>
    <rPh sb="16" eb="18">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</si>
</sst>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0"/>
    <numFmt numFmtId="178" formatCode="0.000_);[Red]\(0.000\)"/>
    <numFmt numFmtId="179" formatCode="0.00_);[Red]\(0.00\)"/>
    <numFmt numFmtId="180" formatCode="#,##0_ "/>
  </numFmts>
  <fonts count="45" x14ac:knownFonts="1">
    <font>
      <sz val="11"/>
      <color theme="1"/>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3F3F76"/>
      <name val="游ゴシック"/>
      <family val="2"/>
      <charset val="128"/>
      <scheme val="minor"/>
    </font>
    <font>
      <sz val="6"/>
      <name val="游ゴシック"/>
      <family val="2"/>
      <charset val="128"/>
      <scheme val="minor"/>
    </font>
    <font>
      <sz val="10"/>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sz val="11"/>
      <name val="游ゴシック"/>
      <family val="3"/>
      <charset val="128"/>
      <scheme val="minor"/>
    </font>
    <font>
      <sz val="11"/>
      <color rgb="FFFF0000"/>
      <name val="游ゴシック"/>
      <family val="3"/>
      <charset val="128"/>
      <scheme val="minor"/>
    </font>
    <font>
      <sz val="8"/>
      <name val="游ゴシック"/>
      <family val="3"/>
      <charset val="128"/>
      <scheme val="minor"/>
    </font>
    <font>
      <sz val="10"/>
      <color rgb="FF0070C0"/>
      <name val="游ゴシック"/>
      <family val="3"/>
      <charset val="128"/>
      <scheme val="minor"/>
    </font>
    <font>
      <sz val="20"/>
      <name val="游ゴシック"/>
      <family val="3"/>
      <charset val="128"/>
      <scheme val="minor"/>
    </font>
    <font>
      <sz val="9"/>
      <name val="游ゴシック"/>
      <family val="3"/>
      <charset val="128"/>
      <scheme val="minor"/>
    </font>
    <font>
      <b/>
      <sz val="9"/>
      <name val="游ゴシック"/>
      <family val="3"/>
      <charset val="128"/>
      <scheme val="minor"/>
    </font>
    <font>
      <b/>
      <sz val="11"/>
      <name val="游ゴシック"/>
      <family val="3"/>
      <charset val="128"/>
      <scheme val="minor"/>
    </font>
    <font>
      <sz val="11"/>
      <color indexed="8"/>
      <name val="游ゴシック"/>
      <family val="3"/>
      <charset val="128"/>
      <scheme val="minor"/>
    </font>
    <font>
      <b/>
      <sz val="11"/>
      <color indexed="8"/>
      <name val="游ゴシック"/>
      <family val="3"/>
      <charset val="128"/>
      <scheme val="minor"/>
    </font>
    <font>
      <b/>
      <sz val="18"/>
      <color theme="1"/>
      <name val="游ゴシック"/>
      <family val="3"/>
      <charset val="128"/>
      <scheme val="minor"/>
    </font>
    <font>
      <sz val="11"/>
      <color theme="1"/>
      <name val="游ゴシック"/>
      <family val="2"/>
      <charset val="128"/>
      <scheme val="minor"/>
    </font>
    <font>
      <sz val="10"/>
      <name val="ＭＳ Ｐゴシック"/>
      <family val="3"/>
      <charset val="128"/>
    </font>
    <font>
      <sz val="10"/>
      <color rgb="FFFF0000"/>
      <name val="ＭＳ Ｐゴシック"/>
      <family val="3"/>
      <charset val="128"/>
    </font>
    <font>
      <sz val="11"/>
      <name val="Times New Roman"/>
      <family val="1"/>
    </font>
    <font>
      <b/>
      <sz val="11"/>
      <name val="Times New Roman"/>
      <family val="1"/>
    </font>
    <font>
      <sz val="11"/>
      <name val="ＭＳ Ｐ明朝"/>
      <family val="1"/>
      <charset val="128"/>
    </font>
    <font>
      <sz val="12"/>
      <name val="Times New Roman"/>
      <family val="1"/>
    </font>
    <font>
      <sz val="14"/>
      <name val="Times New Roman"/>
      <family val="1"/>
    </font>
    <font>
      <b/>
      <sz val="14"/>
      <name val="ＭＳ Ｐ明朝"/>
      <family val="1"/>
      <charset val="128"/>
    </font>
    <font>
      <sz val="16"/>
      <name val="Times New Roman"/>
      <family val="1"/>
    </font>
    <font>
      <sz val="8"/>
      <name val="Times New Roman"/>
      <family val="1"/>
    </font>
    <font>
      <sz val="12"/>
      <name val="ＭＳ Ｐ明朝"/>
      <family val="1"/>
      <charset val="128"/>
    </font>
    <font>
      <sz val="14"/>
      <name val="ＭＳ Ｐ明朝"/>
      <family val="1"/>
      <charset val="128"/>
    </font>
    <font>
      <i/>
      <sz val="18"/>
      <name val="Times New Roman"/>
      <family val="1"/>
    </font>
    <font>
      <b/>
      <sz val="20"/>
      <name val="ＭＳ Ｐゴシック"/>
      <family val="3"/>
      <charset val="128"/>
    </font>
    <font>
      <sz val="24"/>
      <name val="ＭＳ ゴシック"/>
      <family val="3"/>
      <charset val="128"/>
    </font>
    <font>
      <sz val="14"/>
      <name val="ＭＳ Ｐゴシック"/>
      <family val="3"/>
      <charset val="128"/>
    </font>
    <font>
      <sz val="14"/>
      <name val="ＭＳ ゴシック"/>
      <family val="3"/>
      <charset val="128"/>
    </font>
    <font>
      <sz val="16"/>
      <name val="ＭＳ Ｐゴシック"/>
      <family val="3"/>
      <charset val="128"/>
    </font>
    <font>
      <sz val="18"/>
      <name val="ＭＳ Ｐゴシック"/>
      <family val="3"/>
      <charset val="128"/>
    </font>
    <font>
      <b/>
      <sz val="14"/>
      <color rgb="FFFF0000"/>
      <name val="ＭＳ Ｐゴシック"/>
      <family val="3"/>
      <charset val="128"/>
    </font>
    <font>
      <sz val="11"/>
      <color rgb="FFFF0000"/>
      <name val="ＭＳ Ｐゴシック"/>
      <family val="3"/>
      <charset val="128"/>
    </font>
    <font>
      <sz val="10"/>
      <color theme="1"/>
      <name val="游ゴシック"/>
      <family val="2"/>
      <charset val="128"/>
      <scheme val="minor"/>
    </font>
  </fonts>
  <fills count="1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FFEDB3"/>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EFD3D1"/>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thin">
        <color indexed="64"/>
      </bottom>
      <diagonal/>
    </border>
    <border>
      <left style="thin">
        <color indexed="64"/>
      </left>
      <right style="double">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22" fillId="0" borderId="0">
      <alignment vertical="center"/>
    </xf>
    <xf numFmtId="0" fontId="22" fillId="0" borderId="0">
      <alignment vertical="center"/>
    </xf>
    <xf numFmtId="0" fontId="22" fillId="0" borderId="0">
      <alignment vertical="center"/>
    </xf>
  </cellStyleXfs>
  <cellXfs count="367">
    <xf numFmtId="0" fontId="0" fillId="0" borderId="0" xfId="0">
      <alignment vertical="center"/>
    </xf>
    <xf numFmtId="0" fontId="5" fillId="5" borderId="2" xfId="2" applyFont="1" applyFill="1" applyBorder="1" applyAlignment="1" applyProtection="1">
      <alignment horizontal="center" vertical="center" wrapText="1"/>
    </xf>
    <xf numFmtId="0" fontId="5" fillId="7" borderId="2" xfId="0" applyFont="1" applyFill="1" applyBorder="1" applyAlignment="1">
      <alignment horizontal="center" vertical="center" wrapText="1"/>
    </xf>
    <xf numFmtId="0" fontId="5" fillId="0" borderId="0" xfId="0" applyFont="1" applyFill="1" applyAlignment="1">
      <alignment horizontal="center" vertical="center"/>
    </xf>
    <xf numFmtId="0" fontId="8" fillId="0" borderId="0" xfId="0" applyFont="1">
      <alignment vertical="center"/>
    </xf>
    <xf numFmtId="0" fontId="8" fillId="2" borderId="1" xfId="0" applyFont="1" applyFill="1" applyBorder="1">
      <alignment vertical="center"/>
    </xf>
    <xf numFmtId="0" fontId="8" fillId="2" borderId="6" xfId="0" applyFont="1" applyFill="1" applyBorder="1">
      <alignment vertical="center"/>
    </xf>
    <xf numFmtId="0" fontId="5" fillId="0" borderId="2" xfId="0" applyFont="1" applyFill="1" applyBorder="1" applyAlignment="1">
      <alignment horizontal="center" vertical="center"/>
    </xf>
    <xf numFmtId="0" fontId="9" fillId="0" borderId="2" xfId="1" applyFont="1" applyFill="1" applyBorder="1" applyAlignment="1" applyProtection="1">
      <alignment horizontal="center" vertical="center" wrapText="1"/>
      <protection locked="0"/>
    </xf>
    <xf numFmtId="14" fontId="9" fillId="0" borderId="2" xfId="1" applyNumberFormat="1" applyFont="1" applyFill="1" applyBorder="1" applyAlignment="1" applyProtection="1">
      <alignment horizontal="center" vertical="center" wrapText="1" shrinkToFit="1"/>
      <protection locked="0"/>
    </xf>
    <xf numFmtId="0" fontId="9" fillId="0" borderId="2" xfId="1" quotePrefix="1" applyFont="1" applyFill="1" applyBorder="1" applyAlignment="1" applyProtection="1">
      <alignment horizontal="center" vertical="center" wrapText="1" shrinkToFit="1"/>
      <protection locked="0"/>
    </xf>
    <xf numFmtId="0" fontId="9" fillId="0" borderId="2" xfId="1" applyFont="1" applyFill="1" applyBorder="1" applyAlignment="1" applyProtection="1">
      <alignment horizontal="center" vertical="center" wrapText="1" shrinkToFit="1"/>
      <protection locked="0"/>
    </xf>
    <xf numFmtId="49" fontId="9" fillId="0" borderId="2"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shrinkToFit="1"/>
      <protection locked="0"/>
    </xf>
    <xf numFmtId="49" fontId="9" fillId="0" borderId="2" xfId="0" applyNumberFormat="1" applyFont="1" applyFill="1" applyBorder="1" applyAlignment="1" applyProtection="1">
      <alignment horizontal="center" vertical="center" wrapText="1" shrinkToFit="1"/>
      <protection locked="0"/>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5" fillId="0" borderId="2" xfId="1" applyFont="1" applyFill="1" applyBorder="1" applyAlignment="1" applyProtection="1">
      <alignment horizontal="center" vertical="center" wrapText="1"/>
      <protection locked="0"/>
    </xf>
    <xf numFmtId="14" fontId="5" fillId="0" borderId="2" xfId="1" applyNumberFormat="1" applyFont="1" applyFill="1" applyBorder="1" applyAlignment="1" applyProtection="1">
      <alignment horizontal="center" vertical="center" wrapText="1" shrinkToFit="1"/>
      <protection locked="0"/>
    </xf>
    <xf numFmtId="0" fontId="5" fillId="0" borderId="2" xfId="1" applyFont="1" applyFill="1" applyBorder="1" applyAlignment="1" applyProtection="1">
      <alignment horizontal="center" vertical="center" wrapText="1" shrinkToFit="1"/>
      <protection locked="0"/>
    </xf>
    <xf numFmtId="49"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shrinkToFit="1"/>
      <protection locked="0"/>
    </xf>
    <xf numFmtId="0" fontId="8" fillId="0" borderId="2" xfId="0" applyFont="1" applyFill="1" applyBorder="1">
      <alignment vertical="center"/>
    </xf>
    <xf numFmtId="0" fontId="13" fillId="0" borderId="2" xfId="1" applyFont="1" applyFill="1" applyBorder="1" applyAlignment="1" applyProtection="1">
      <alignment horizontal="center" vertical="center" wrapText="1" shrinkToFit="1"/>
      <protection locked="0"/>
    </xf>
    <xf numFmtId="0" fontId="9" fillId="0" borderId="2" xfId="1" applyFont="1" applyFill="1" applyBorder="1" applyAlignment="1">
      <alignment horizontal="center" vertical="center" wrapText="1" shrinkToFit="1"/>
    </xf>
    <xf numFmtId="0" fontId="8" fillId="0" borderId="0" xfId="0" applyFont="1" applyFill="1">
      <alignment vertical="center"/>
    </xf>
    <xf numFmtId="0" fontId="5" fillId="0" borderId="2" xfId="1" quotePrefix="1" applyFont="1" applyFill="1" applyBorder="1" applyAlignment="1" applyProtection="1">
      <alignment horizontal="center" vertical="center" wrapText="1" shrinkToFit="1"/>
      <protection locked="0"/>
    </xf>
    <xf numFmtId="0" fontId="5" fillId="0" borderId="2" xfId="0" applyNumberFormat="1" applyFont="1" applyFill="1" applyBorder="1" applyAlignment="1" applyProtection="1">
      <alignment horizontal="center" vertical="center" wrapText="1" shrinkToFit="1"/>
      <protection locked="0"/>
    </xf>
    <xf numFmtId="0" fontId="14" fillId="0" borderId="2" xfId="1" applyFont="1" applyFill="1" applyBorder="1" applyAlignment="1" applyProtection="1">
      <alignment horizontal="center" vertical="center" wrapText="1" shrinkToFit="1"/>
      <protection locked="0"/>
    </xf>
    <xf numFmtId="0" fontId="9" fillId="0" borderId="2" xfId="0" applyNumberFormat="1" applyFont="1" applyFill="1" applyBorder="1" applyAlignment="1" applyProtection="1">
      <alignment horizontal="center" vertical="center" wrapText="1"/>
      <protection locked="0"/>
    </xf>
    <xf numFmtId="0" fontId="11" fillId="0" borderId="0" xfId="3" applyFont="1">
      <alignment vertical="center"/>
    </xf>
    <xf numFmtId="0" fontId="11" fillId="0" borderId="2" xfId="3" applyFont="1" applyBorder="1" applyAlignment="1">
      <alignment horizontal="center" vertical="center"/>
    </xf>
    <xf numFmtId="0" fontId="11" fillId="0" borderId="2" xfId="3" applyFont="1" applyBorder="1">
      <alignment vertical="center"/>
    </xf>
    <xf numFmtId="0" fontId="11" fillId="0" borderId="3" xfId="3" applyFont="1" applyBorder="1" applyAlignment="1">
      <alignment horizontal="center" vertical="center"/>
    </xf>
    <xf numFmtId="0" fontId="11" fillId="0" borderId="7" xfId="3" applyFont="1" applyBorder="1" applyAlignment="1">
      <alignment horizontal="center" vertical="center"/>
    </xf>
    <xf numFmtId="0" fontId="11" fillId="0" borderId="5" xfId="3" applyFont="1" applyBorder="1" applyAlignment="1">
      <alignment horizontal="center" vertical="center"/>
    </xf>
    <xf numFmtId="0" fontId="11" fillId="0" borderId="0" xfId="3" applyFont="1" applyBorder="1" applyAlignment="1">
      <alignment horizontal="center" vertical="center"/>
    </xf>
    <xf numFmtId="0" fontId="11" fillId="0" borderId="8" xfId="3" applyFont="1" applyBorder="1" applyAlignment="1">
      <alignment horizontal="center" vertical="center"/>
    </xf>
    <xf numFmtId="0" fontId="11" fillId="0" borderId="5" xfId="3" quotePrefix="1" applyFont="1" applyBorder="1" applyAlignment="1">
      <alignment horizontal="center" vertical="center"/>
    </xf>
    <xf numFmtId="0" fontId="11" fillId="0" borderId="0" xfId="3" applyFont="1" applyAlignment="1">
      <alignment horizontal="right" vertical="center"/>
    </xf>
    <xf numFmtId="4" fontId="11" fillId="0" borderId="10" xfId="3" applyNumberFormat="1" applyFont="1" applyBorder="1" applyAlignment="1">
      <alignment horizontal="center" vertical="center"/>
    </xf>
    <xf numFmtId="0" fontId="9" fillId="0" borderId="0" xfId="3" applyFont="1">
      <alignment vertical="center"/>
    </xf>
    <xf numFmtId="0" fontId="16" fillId="0" borderId="0" xfId="3" applyFont="1">
      <alignment vertical="center"/>
    </xf>
    <xf numFmtId="0" fontId="9" fillId="0" borderId="0" xfId="3" applyFont="1" applyAlignment="1">
      <alignment horizontal="right" vertical="center"/>
    </xf>
    <xf numFmtId="0" fontId="16" fillId="0" borderId="0" xfId="3" applyFont="1" applyAlignment="1">
      <alignment vertical="center" wrapText="1"/>
    </xf>
    <xf numFmtId="0" fontId="16" fillId="0" borderId="0" xfId="3" applyFont="1" applyAlignment="1">
      <alignment vertical="center"/>
    </xf>
    <xf numFmtId="0" fontId="16" fillId="0" borderId="0" xfId="3" applyFont="1" applyFill="1" applyAlignment="1">
      <alignment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7" xfId="3" quotePrefix="1" applyFont="1" applyBorder="1" applyAlignment="1">
      <alignment horizontal="center" vertical="center"/>
    </xf>
    <xf numFmtId="0" fontId="9" fillId="0" borderId="5" xfId="3" quotePrefix="1" applyFont="1" applyBorder="1" applyAlignment="1">
      <alignment horizontal="center" vertical="center"/>
    </xf>
    <xf numFmtId="0" fontId="9" fillId="0" borderId="0" xfId="3" applyFont="1" applyBorder="1" applyAlignment="1">
      <alignment horizontal="center" vertical="center"/>
    </xf>
    <xf numFmtId="0" fontId="9" fillId="0" borderId="8" xfId="3" applyFont="1" applyBorder="1" applyAlignment="1">
      <alignment horizontal="center" vertical="center"/>
    </xf>
    <xf numFmtId="176" fontId="9" fillId="0" borderId="10" xfId="3" quotePrefix="1" applyNumberFormat="1" applyFont="1" applyBorder="1" applyAlignment="1">
      <alignment horizontal="center" vertical="center"/>
    </xf>
    <xf numFmtId="0" fontId="11" fillId="0" borderId="3" xfId="3" applyFont="1" applyFill="1" applyBorder="1" applyAlignment="1">
      <alignment horizontal="center" vertical="center"/>
    </xf>
    <xf numFmtId="0" fontId="11" fillId="0" borderId="5" xfId="3" applyFont="1" applyFill="1" applyBorder="1" applyAlignment="1">
      <alignment horizontal="center" vertical="center" wrapText="1"/>
    </xf>
    <xf numFmtId="0" fontId="11" fillId="0" borderId="8" xfId="3" quotePrefix="1" applyFont="1" applyBorder="1" applyAlignment="1">
      <alignment horizontal="center" vertical="center"/>
    </xf>
    <xf numFmtId="177" fontId="11" fillId="0" borderId="10" xfId="3" applyNumberFormat="1" applyFont="1" applyBorder="1" applyAlignment="1">
      <alignment horizontal="center" vertical="center"/>
    </xf>
    <xf numFmtId="0" fontId="17" fillId="0" borderId="0" xfId="3" applyFont="1" applyAlignment="1">
      <alignment vertical="center"/>
    </xf>
    <xf numFmtId="0" fontId="16" fillId="0" borderId="3" xfId="3" applyFont="1" applyFill="1" applyBorder="1" applyAlignment="1">
      <alignment horizontal="center" vertical="center"/>
    </xf>
    <xf numFmtId="0" fontId="16" fillId="0" borderId="8" xfId="3" applyFont="1" applyFill="1" applyBorder="1" applyAlignment="1">
      <alignment horizontal="center" vertical="center" wrapText="1"/>
    </xf>
    <xf numFmtId="0" fontId="16" fillId="0" borderId="5" xfId="3" applyFont="1" applyFill="1" applyBorder="1" applyAlignment="1">
      <alignment horizontal="center" vertical="center" wrapText="1"/>
    </xf>
    <xf numFmtId="0" fontId="16" fillId="0" borderId="2" xfId="3" applyFont="1" applyBorder="1" applyAlignment="1">
      <alignment horizontal="center" vertical="center"/>
    </xf>
    <xf numFmtId="0" fontId="16" fillId="0" borderId="8" xfId="3" applyFont="1" applyBorder="1" applyAlignment="1">
      <alignment horizontal="center" vertical="center"/>
    </xf>
    <xf numFmtId="0" fontId="16" fillId="0" borderId="5" xfId="3" applyFont="1" applyBorder="1" applyAlignment="1">
      <alignment horizontal="center" vertical="center"/>
    </xf>
    <xf numFmtId="0" fontId="16" fillId="0" borderId="0" xfId="3" applyFont="1" applyBorder="1" applyAlignment="1">
      <alignment horizontal="center" vertical="center"/>
    </xf>
    <xf numFmtId="0" fontId="16" fillId="0" borderId="5" xfId="3" quotePrefix="1" applyFont="1" applyBorder="1" applyAlignment="1">
      <alignment horizontal="center" vertical="center"/>
    </xf>
    <xf numFmtId="0" fontId="16" fillId="0" borderId="8" xfId="3" quotePrefix="1" applyFont="1" applyBorder="1" applyAlignment="1">
      <alignment horizontal="center" vertical="center"/>
    </xf>
    <xf numFmtId="0" fontId="16" fillId="0" borderId="0" xfId="3" applyFont="1" applyAlignment="1">
      <alignment horizontal="right" vertical="center"/>
    </xf>
    <xf numFmtId="0" fontId="19" fillId="0" borderId="0" xfId="4" applyFont="1" applyAlignment="1">
      <alignment horizontal="left" vertical="center"/>
    </xf>
    <xf numFmtId="0" fontId="11" fillId="0" borderId="0" xfId="4" applyFont="1" applyFill="1" applyAlignment="1">
      <alignment horizontal="left" vertical="center"/>
    </xf>
    <xf numFmtId="0" fontId="11" fillId="0" borderId="0" xfId="4" applyFont="1" applyFill="1" applyAlignment="1">
      <alignment vertical="center"/>
    </xf>
    <xf numFmtId="0" fontId="19" fillId="0" borderId="0" xfId="4" applyFont="1" applyAlignment="1">
      <alignment horizontal="left" vertical="center" shrinkToFit="1"/>
    </xf>
    <xf numFmtId="0" fontId="19" fillId="0" borderId="0" xfId="4" applyFont="1">
      <alignment vertical="center"/>
    </xf>
    <xf numFmtId="0" fontId="19" fillId="0" borderId="0" xfId="4" applyFont="1" applyBorder="1" applyAlignment="1">
      <alignment horizontal="left"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9" fillId="0" borderId="0" xfId="4" applyFont="1" applyBorder="1" applyAlignment="1">
      <alignment horizontal="left" vertical="center" shrinkToFit="1"/>
    </xf>
    <xf numFmtId="0" fontId="19" fillId="0" borderId="19" xfId="4" applyFont="1" applyBorder="1" applyAlignment="1">
      <alignment horizontal="left" vertical="center"/>
    </xf>
    <xf numFmtId="0" fontId="11" fillId="0" borderId="19" xfId="4" applyFont="1" applyFill="1" applyBorder="1" applyAlignment="1">
      <alignment horizontal="left" vertical="center"/>
    </xf>
    <xf numFmtId="0" fontId="11" fillId="0" borderId="19" xfId="4" applyFont="1" applyFill="1" applyBorder="1" applyAlignment="1">
      <alignment vertical="center"/>
    </xf>
    <xf numFmtId="0" fontId="19" fillId="0" borderId="19" xfId="4" applyFont="1" applyBorder="1" applyAlignment="1">
      <alignment horizontal="left" vertical="center" shrinkToFit="1"/>
    </xf>
    <xf numFmtId="0" fontId="11" fillId="10" borderId="2" xfId="4" applyFont="1" applyFill="1" applyBorder="1" applyAlignment="1">
      <alignment horizontal="center" vertical="center"/>
    </xf>
    <xf numFmtId="0" fontId="19" fillId="0" borderId="2" xfId="4" applyFont="1" applyBorder="1" applyAlignment="1">
      <alignment horizontal="center" vertical="center" shrinkToFit="1"/>
    </xf>
    <xf numFmtId="0" fontId="11" fillId="0" borderId="14" xfId="4" applyFont="1" applyFill="1" applyBorder="1" applyAlignment="1">
      <alignment horizontal="left" vertical="center"/>
    </xf>
    <xf numFmtId="0" fontId="11" fillId="0" borderId="14" xfId="4" applyFont="1" applyFill="1" applyBorder="1" applyAlignment="1">
      <alignment vertical="center"/>
    </xf>
    <xf numFmtId="0" fontId="19" fillId="0" borderId="14" xfId="4" applyFont="1" applyBorder="1" applyAlignment="1">
      <alignment horizontal="left" vertical="center"/>
    </xf>
    <xf numFmtId="0" fontId="19" fillId="0" borderId="14" xfId="4" applyFont="1" applyBorder="1" applyAlignment="1">
      <alignment horizontal="left" vertical="center" shrinkToFit="1"/>
    </xf>
    <xf numFmtId="0" fontId="18" fillId="0" borderId="14" xfId="4" applyFont="1" applyFill="1" applyBorder="1" applyAlignment="1">
      <alignment horizontal="left" vertical="center"/>
    </xf>
    <xf numFmtId="0" fontId="18" fillId="0" borderId="14" xfId="4" applyFont="1" applyFill="1" applyBorder="1" applyAlignment="1">
      <alignment vertical="center"/>
    </xf>
    <xf numFmtId="0" fontId="20" fillId="0" borderId="14" xfId="4" applyFont="1" applyBorder="1" applyAlignment="1">
      <alignment horizontal="left" vertical="center"/>
    </xf>
    <xf numFmtId="0" fontId="20" fillId="0" borderId="14" xfId="4" applyFont="1" applyBorder="1" applyAlignment="1">
      <alignment horizontal="left" vertical="center" shrinkToFit="1"/>
    </xf>
    <xf numFmtId="0" fontId="11" fillId="0" borderId="15" xfId="4" applyFont="1" applyFill="1" applyBorder="1" applyAlignment="1">
      <alignment horizontal="left" vertical="center"/>
    </xf>
    <xf numFmtId="0" fontId="11" fillId="0" borderId="15" xfId="4" applyFont="1" applyFill="1" applyBorder="1" applyAlignment="1">
      <alignment vertical="center"/>
    </xf>
    <xf numFmtId="0" fontId="19" fillId="0" borderId="15" xfId="4" applyFont="1" applyBorder="1" applyAlignment="1">
      <alignment horizontal="left" vertical="center"/>
    </xf>
    <xf numFmtId="0" fontId="19" fillId="0" borderId="15" xfId="4" applyFont="1" applyBorder="1" applyAlignment="1">
      <alignment horizontal="left" vertical="center" shrinkToFit="1"/>
    </xf>
    <xf numFmtId="0" fontId="11" fillId="0" borderId="16" xfId="4" applyFont="1" applyFill="1" applyBorder="1" applyAlignment="1">
      <alignment vertical="center"/>
    </xf>
    <xf numFmtId="0" fontId="19" fillId="0" borderId="16" xfId="4" applyFont="1" applyBorder="1" applyAlignment="1">
      <alignment horizontal="left" vertical="center"/>
    </xf>
    <xf numFmtId="0" fontId="19" fillId="0" borderId="16" xfId="4" applyFont="1" applyBorder="1" applyAlignment="1">
      <alignment horizontal="left" vertical="center" shrinkToFit="1"/>
    </xf>
    <xf numFmtId="0" fontId="11" fillId="0" borderId="14" xfId="4" applyFont="1" applyBorder="1" applyAlignment="1">
      <alignment horizontal="left" vertical="center"/>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9" fillId="0" borderId="14" xfId="4" applyFont="1" applyBorder="1" applyAlignment="1">
      <alignment horizontal="left" vertical="center" wrapText="1"/>
    </xf>
    <xf numFmtId="0" fontId="19" fillId="0" borderId="0" xfId="4" applyFont="1" applyFill="1" applyAlignment="1">
      <alignment horizontal="left" vertical="center"/>
    </xf>
    <xf numFmtId="14" fontId="8" fillId="0" borderId="0" xfId="0" applyNumberFormat="1" applyFont="1">
      <alignment vertical="center"/>
    </xf>
    <xf numFmtId="178" fontId="8" fillId="0" borderId="0" xfId="0" applyNumberFormat="1" applyFont="1">
      <alignment vertical="center"/>
    </xf>
    <xf numFmtId="178" fontId="11" fillId="0" borderId="2" xfId="0" applyNumberFormat="1" applyFont="1" applyFill="1" applyBorder="1" applyAlignment="1">
      <alignment horizontal="center" vertical="center"/>
    </xf>
    <xf numFmtId="178" fontId="12" fillId="0" borderId="2" xfId="0" applyNumberFormat="1" applyFont="1" applyFill="1" applyBorder="1" applyAlignment="1">
      <alignment horizontal="center" vertical="center"/>
    </xf>
    <xf numFmtId="178" fontId="11" fillId="0" borderId="2" xfId="0" quotePrefix="1" applyNumberFormat="1" applyFont="1" applyFill="1" applyBorder="1" applyAlignment="1">
      <alignment horizontal="center" vertical="center"/>
    </xf>
    <xf numFmtId="178" fontId="11" fillId="0" borderId="2" xfId="0" applyNumberFormat="1" applyFont="1" applyFill="1" applyBorder="1" applyAlignment="1">
      <alignment vertical="center"/>
    </xf>
    <xf numFmtId="0" fontId="8" fillId="0" borderId="0" xfId="0" applyNumberFormat="1" applyFont="1">
      <alignment vertical="center"/>
    </xf>
    <xf numFmtId="0" fontId="19" fillId="0" borderId="2" xfId="4" applyFont="1" applyBorder="1" applyAlignment="1">
      <alignment horizontal="center" vertical="center" wrapText="1"/>
    </xf>
    <xf numFmtId="0" fontId="11" fillId="10" borderId="2" xfId="4" applyFont="1" applyFill="1" applyBorder="1" applyAlignment="1">
      <alignment horizontal="center" vertical="center" wrapText="1" shrinkToFit="1"/>
    </xf>
    <xf numFmtId="179" fontId="8" fillId="0" borderId="0" xfId="0" applyNumberFormat="1" applyFont="1">
      <alignment vertical="center"/>
    </xf>
    <xf numFmtId="179" fontId="9" fillId="0" borderId="2" xfId="1" applyNumberFormat="1" applyFont="1" applyFill="1" applyBorder="1" applyAlignment="1" applyProtection="1">
      <alignment horizontal="center" vertical="center" wrapText="1"/>
      <protection locked="0"/>
    </xf>
    <xf numFmtId="179" fontId="5" fillId="0" borderId="2" xfId="1" applyNumberFormat="1" applyFont="1" applyFill="1" applyBorder="1" applyAlignment="1" applyProtection="1">
      <alignment horizontal="center" vertical="center" wrapText="1"/>
      <protection locked="0"/>
    </xf>
    <xf numFmtId="0" fontId="12" fillId="0" borderId="0" xfId="3" applyFont="1" applyAlignment="1">
      <alignment vertical="center"/>
    </xf>
    <xf numFmtId="0" fontId="0" fillId="11" borderId="0" xfId="0" applyFill="1">
      <alignment vertical="center"/>
    </xf>
    <xf numFmtId="0" fontId="0" fillId="0" borderId="0" xfId="0" applyAlignment="1">
      <alignment horizontal="right" vertical="center"/>
    </xf>
    <xf numFmtId="0" fontId="20" fillId="0" borderId="14" xfId="4" applyFont="1" applyBorder="1" applyAlignment="1">
      <alignment horizontal="left" vertical="center" wrapText="1"/>
    </xf>
    <xf numFmtId="0" fontId="11" fillId="0" borderId="12" xfId="3" applyFont="1" applyFill="1" applyBorder="1" applyAlignment="1">
      <alignment horizontal="center" vertical="center" wrapText="1"/>
    </xf>
    <xf numFmtId="0" fontId="11" fillId="0" borderId="20" xfId="3" applyFont="1" applyFill="1" applyBorder="1" applyAlignment="1">
      <alignment horizontal="center" vertical="center" wrapText="1"/>
    </xf>
    <xf numFmtId="0" fontId="11" fillId="0" borderId="8" xfId="3" applyFont="1" applyFill="1" applyBorder="1" applyAlignment="1">
      <alignment horizontal="center" vertical="center"/>
    </xf>
    <xf numFmtId="0" fontId="8" fillId="2" borderId="13" xfId="0" applyFont="1" applyFill="1" applyBorder="1">
      <alignment vertical="center"/>
    </xf>
    <xf numFmtId="0" fontId="5" fillId="5" borderId="2" xfId="0" applyFont="1" applyFill="1" applyBorder="1" applyAlignment="1">
      <alignment horizontal="center" vertical="center" wrapText="1"/>
    </xf>
    <xf numFmtId="49" fontId="10" fillId="8" borderId="2" xfId="2" applyNumberFormat="1" applyFont="1" applyFill="1" applyBorder="1" applyAlignment="1" applyProtection="1">
      <alignment horizontal="center" vertical="center" wrapText="1"/>
    </xf>
    <xf numFmtId="49" fontId="14" fillId="8" borderId="2" xfId="2" applyNumberFormat="1" applyFont="1" applyFill="1" applyBorder="1" applyAlignment="1" applyProtection="1">
      <alignment horizontal="center" vertical="center" wrapText="1"/>
    </xf>
    <xf numFmtId="0" fontId="11" fillId="0" borderId="16" xfId="4" quotePrefix="1" applyFont="1" applyFill="1" applyBorder="1" applyAlignment="1">
      <alignment horizontal="left" vertical="center"/>
    </xf>
    <xf numFmtId="0" fontId="19" fillId="0" borderId="2" xfId="4" applyFont="1" applyBorder="1" applyAlignment="1">
      <alignment horizontal="left" vertical="center" shrinkToFit="1"/>
    </xf>
    <xf numFmtId="0" fontId="12" fillId="0" borderId="0" xfId="4" applyFont="1" applyFill="1" applyAlignment="1">
      <alignment vertical="center" shrinkToFit="1"/>
    </xf>
    <xf numFmtId="0" fontId="12" fillId="0" borderId="0" xfId="3" applyFont="1" applyFill="1" applyAlignment="1">
      <alignment vertical="center"/>
    </xf>
    <xf numFmtId="0" fontId="11" fillId="0" borderId="0" xfId="3" applyFont="1" applyFill="1">
      <alignment vertical="center"/>
    </xf>
    <xf numFmtId="0" fontId="5" fillId="3" borderId="6" xfId="0" applyFont="1" applyFill="1" applyBorder="1" applyAlignment="1">
      <alignment horizontal="center" vertical="center" wrapText="1"/>
    </xf>
    <xf numFmtId="0" fontId="11" fillId="4" borderId="2"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3" xfId="3" applyFont="1" applyFill="1" applyBorder="1" applyAlignment="1">
      <alignment horizontal="center" vertical="center" wrapText="1"/>
    </xf>
    <xf numFmtId="0" fontId="11" fillId="4" borderId="7"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9" xfId="3" applyFont="1" applyFill="1" applyBorder="1" applyAlignment="1">
      <alignment horizontal="center" vertical="center"/>
    </xf>
    <xf numFmtId="0" fontId="9" fillId="4" borderId="3" xfId="3" applyFont="1" applyFill="1" applyBorder="1" applyAlignment="1">
      <alignment horizontal="center" vertical="center"/>
    </xf>
    <xf numFmtId="0" fontId="9" fillId="4" borderId="3" xfId="3" applyFont="1" applyFill="1" applyBorder="1" applyAlignment="1">
      <alignment horizontal="center" vertical="center" wrapText="1"/>
    </xf>
    <xf numFmtId="0" fontId="9" fillId="4" borderId="7" xfId="3" applyFont="1" applyFill="1" applyBorder="1" applyAlignment="1">
      <alignment horizontal="center" vertical="center" wrapText="1"/>
    </xf>
    <xf numFmtId="0" fontId="9" fillId="4" borderId="5" xfId="3" applyFont="1" applyFill="1" applyBorder="1" applyAlignment="1">
      <alignment horizontal="center" vertical="center" wrapText="1"/>
    </xf>
    <xf numFmtId="0" fontId="9" fillId="4" borderId="9" xfId="3" applyFont="1" applyFill="1" applyBorder="1" applyAlignment="1">
      <alignment horizontal="center" vertical="center"/>
    </xf>
    <xf numFmtId="0" fontId="11" fillId="7" borderId="2" xfId="3" applyFont="1" applyFill="1" applyBorder="1" applyAlignment="1">
      <alignment horizontal="center" vertical="center"/>
    </xf>
    <xf numFmtId="0" fontId="11" fillId="7" borderId="11" xfId="3" applyFont="1" applyFill="1" applyBorder="1" applyAlignment="1">
      <alignment horizontal="center" vertical="center" wrapText="1"/>
    </xf>
    <xf numFmtId="0" fontId="13" fillId="7" borderId="12" xfId="3" applyFont="1" applyFill="1" applyBorder="1" applyAlignment="1">
      <alignment horizontal="center" vertical="center"/>
    </xf>
    <xf numFmtId="0" fontId="21" fillId="0" borderId="0" xfId="0" applyFont="1">
      <alignment vertical="center"/>
    </xf>
    <xf numFmtId="0" fontId="11" fillId="0" borderId="4" xfId="3" applyFont="1" applyBorder="1" applyAlignment="1">
      <alignment horizontal="center" vertical="center"/>
    </xf>
    <xf numFmtId="0" fontId="23" fillId="0" borderId="0" xfId="1" applyFont="1" applyAlignment="1" applyProtection="1">
      <alignment horizontal="center" vertical="center"/>
    </xf>
    <xf numFmtId="0" fontId="5" fillId="0" borderId="0" xfId="5" applyFont="1">
      <alignment vertical="center"/>
    </xf>
    <xf numFmtId="0" fontId="23" fillId="0" borderId="0" xfId="1" applyFont="1" applyAlignment="1" applyProtection="1">
      <alignment vertical="center"/>
    </xf>
    <xf numFmtId="0" fontId="10" fillId="0" borderId="2" xfId="6" applyFont="1" applyFill="1" applyBorder="1" applyAlignment="1">
      <alignment vertical="center" shrinkToFit="1"/>
    </xf>
    <xf numFmtId="0" fontId="5" fillId="0" borderId="2" xfId="5" applyFont="1" applyBorder="1">
      <alignment vertical="center"/>
    </xf>
    <xf numFmtId="0" fontId="23" fillId="12" borderId="2" xfId="2" applyFont="1" applyFill="1" applyBorder="1" applyAlignment="1" applyProtection="1">
      <alignment horizontal="center" vertical="center" wrapText="1"/>
    </xf>
    <xf numFmtId="0" fontId="23" fillId="3" borderId="2" xfId="2" applyFont="1" applyFill="1" applyBorder="1" applyAlignment="1" applyProtection="1">
      <alignment horizontal="center" vertical="center" wrapText="1"/>
    </xf>
    <xf numFmtId="180" fontId="24" fillId="0" borderId="2" xfId="1" applyNumberFormat="1" applyFont="1" applyFill="1" applyBorder="1" applyAlignment="1" applyProtection="1">
      <alignment horizontal="left" vertical="center" wrapText="1"/>
      <protection locked="0"/>
    </xf>
    <xf numFmtId="180" fontId="24" fillId="0" borderId="2" xfId="1" applyNumberFormat="1" applyFont="1" applyFill="1" applyBorder="1" applyAlignment="1" applyProtection="1">
      <alignment horizontal="center" vertical="center" wrapText="1"/>
      <protection locked="0"/>
    </xf>
    <xf numFmtId="0" fontId="24" fillId="0" borderId="2" xfId="1" applyFont="1" applyFill="1" applyBorder="1" applyAlignment="1" applyProtection="1">
      <alignment horizontal="left" vertical="center" wrapText="1"/>
      <protection locked="0"/>
    </xf>
    <xf numFmtId="0" fontId="24" fillId="0" borderId="2" xfId="1" applyFont="1" applyFill="1" applyBorder="1" applyAlignment="1" applyProtection="1">
      <alignment horizontal="center" vertical="center" wrapText="1"/>
      <protection locked="0"/>
    </xf>
    <xf numFmtId="180" fontId="23" fillId="0" borderId="2" xfId="1" applyNumberFormat="1" applyFont="1" applyFill="1" applyBorder="1" applyAlignment="1" applyProtection="1">
      <alignment horizontal="center" vertical="center" wrapText="1"/>
      <protection locked="0"/>
    </xf>
    <xf numFmtId="0" fontId="23" fillId="0" borderId="2" xfId="1" applyFont="1" applyFill="1" applyBorder="1" applyAlignment="1" applyProtection="1">
      <alignment horizontal="left" vertical="center" wrapText="1"/>
      <protection locked="0"/>
    </xf>
    <xf numFmtId="0" fontId="25" fillId="0" borderId="0" xfId="7" applyFont="1">
      <alignment vertical="center"/>
    </xf>
    <xf numFmtId="0" fontId="25" fillId="0" borderId="0" xfId="7" applyFont="1" applyAlignment="1">
      <alignment vertical="center"/>
    </xf>
    <xf numFmtId="0" fontId="26" fillId="0" borderId="0" xfId="7" applyFont="1" applyAlignment="1">
      <alignment horizontal="distributed" vertical="center"/>
    </xf>
    <xf numFmtId="0" fontId="27" fillId="0" borderId="0" xfId="7" applyFont="1">
      <alignment vertical="center"/>
    </xf>
    <xf numFmtId="0" fontId="28" fillId="0" borderId="0" xfId="7" applyFont="1" applyBorder="1" applyAlignment="1">
      <alignment horizontal="center" vertical="center"/>
    </xf>
    <xf numFmtId="0" fontId="29" fillId="0" borderId="0" xfId="7" applyFont="1" applyBorder="1" applyAlignment="1">
      <alignment horizontal="center" vertical="center"/>
    </xf>
    <xf numFmtId="0" fontId="31" fillId="0" borderId="0" xfId="7" applyFont="1">
      <alignment vertical="center"/>
    </xf>
    <xf numFmtId="0" fontId="32" fillId="0" borderId="0" xfId="7" applyFont="1" applyAlignment="1"/>
    <xf numFmtId="0" fontId="32" fillId="0" borderId="0" xfId="7" applyFont="1" applyAlignment="1">
      <alignment horizontal="right"/>
    </xf>
    <xf numFmtId="0" fontId="32" fillId="0" borderId="0" xfId="7" applyFont="1" applyBorder="1" applyAlignment="1">
      <alignment horizontal="left"/>
    </xf>
    <xf numFmtId="0" fontId="32" fillId="0" borderId="0" xfId="7" applyFont="1" applyAlignment="1">
      <alignment shrinkToFit="1"/>
    </xf>
    <xf numFmtId="0" fontId="32" fillId="0" borderId="0" xfId="7" applyFont="1" applyAlignment="1">
      <alignment horizontal="right" shrinkToFit="1"/>
    </xf>
    <xf numFmtId="0" fontId="25" fillId="0" borderId="0" xfId="7" applyFont="1" applyAlignment="1"/>
    <xf numFmtId="0" fontId="25" fillId="0" borderId="0" xfId="7" applyFont="1" applyAlignment="1">
      <alignment horizontal="distributed" shrinkToFit="1"/>
    </xf>
    <xf numFmtId="0" fontId="32" fillId="0" borderId="0" xfId="7" applyFont="1" applyAlignment="1">
      <alignment horizontal="left"/>
    </xf>
    <xf numFmtId="0" fontId="32" fillId="0" borderId="0" xfId="7" applyFont="1" applyBorder="1" applyAlignment="1">
      <alignment horizontal="center"/>
    </xf>
    <xf numFmtId="0" fontId="32" fillId="0" borderId="0" xfId="7" applyFont="1" applyBorder="1" applyAlignment="1">
      <alignment shrinkToFit="1"/>
    </xf>
    <xf numFmtId="0" fontId="32" fillId="0" borderId="0" xfId="7" applyFont="1" applyBorder="1" applyAlignment="1">
      <alignment horizontal="right"/>
    </xf>
    <xf numFmtId="0" fontId="32" fillId="0" borderId="0" xfId="7" applyFont="1" applyBorder="1" applyAlignment="1">
      <alignment horizontal="right" shrinkToFit="1"/>
    </xf>
    <xf numFmtId="0" fontId="32" fillId="0" borderId="0" xfId="7" applyFont="1" applyBorder="1" applyAlignment="1"/>
    <xf numFmtId="0" fontId="27" fillId="0" borderId="19" xfId="7" applyFont="1" applyBorder="1" applyAlignment="1"/>
    <xf numFmtId="0" fontId="29" fillId="0" borderId="19" xfId="7" applyFont="1" applyBorder="1" applyAlignment="1"/>
    <xf numFmtId="0" fontId="29" fillId="0" borderId="0" xfId="7" applyFont="1" applyBorder="1" applyAlignment="1"/>
    <xf numFmtId="0" fontId="25" fillId="0" borderId="0" xfId="7" applyFont="1" applyBorder="1" applyAlignment="1">
      <alignment horizontal="center" shrinkToFit="1"/>
    </xf>
    <xf numFmtId="0" fontId="29" fillId="0" borderId="0" xfId="7" applyFont="1" applyBorder="1" applyAlignment="1">
      <alignment horizontal="center" shrinkToFit="1"/>
    </xf>
    <xf numFmtId="0" fontId="25" fillId="0" borderId="0" xfId="7" applyFont="1" applyBorder="1" applyAlignment="1">
      <alignment horizontal="left"/>
    </xf>
    <xf numFmtId="0" fontId="25" fillId="0" borderId="19" xfId="7" applyFont="1" applyBorder="1" applyAlignment="1">
      <alignment horizontal="left"/>
    </xf>
    <xf numFmtId="0" fontId="35" fillId="0" borderId="19" xfId="7" applyFont="1" applyBorder="1" applyAlignment="1"/>
    <xf numFmtId="0" fontId="25" fillId="0" borderId="0" xfId="7" applyFont="1" applyBorder="1">
      <alignment vertical="center"/>
    </xf>
    <xf numFmtId="0" fontId="6" fillId="0" borderId="0" xfId="2" applyAlignment="1"/>
    <xf numFmtId="0" fontId="6" fillId="0" borderId="0" xfId="2" applyAlignment="1">
      <alignment horizontal="right" vertical="center"/>
    </xf>
    <xf numFmtId="0" fontId="37" fillId="0" borderId="2" xfId="2" applyFont="1" applyBorder="1" applyAlignment="1">
      <alignment horizontal="center" vertical="center"/>
    </xf>
    <xf numFmtId="0" fontId="36" fillId="0" borderId="0" xfId="2" applyFont="1" applyAlignment="1">
      <alignment horizontal="center" vertical="center"/>
    </xf>
    <xf numFmtId="0" fontId="37" fillId="0" borderId="0" xfId="2" applyFont="1" applyBorder="1" applyAlignment="1">
      <alignment horizontal="center" vertical="center"/>
    </xf>
    <xf numFmtId="0" fontId="38" fillId="0" borderId="2" xfId="2" applyFont="1" applyBorder="1" applyAlignment="1">
      <alignment horizontal="center" vertical="center"/>
    </xf>
    <xf numFmtId="0" fontId="39" fillId="0" borderId="0" xfId="2" applyFont="1" applyBorder="1" applyAlignment="1">
      <alignment horizontal="center" vertical="center" wrapText="1"/>
    </xf>
    <xf numFmtId="0" fontId="6" fillId="0" borderId="0" xfId="2" applyAlignment="1">
      <alignment vertical="center"/>
    </xf>
    <xf numFmtId="0" fontId="38" fillId="0" borderId="0" xfId="2" applyFont="1" applyAlignment="1">
      <alignment horizontal="left" indent="1"/>
    </xf>
    <xf numFmtId="0" fontId="38" fillId="0" borderId="0" xfId="2" applyFont="1" applyAlignment="1"/>
    <xf numFmtId="0" fontId="42" fillId="0" borderId="0" xfId="2" applyFont="1" applyAlignment="1">
      <alignment horizontal="left" indent="1"/>
    </xf>
    <xf numFmtId="0" fontId="41" fillId="0" borderId="0" xfId="2" applyFont="1" applyAlignment="1"/>
    <xf numFmtId="0" fontId="38" fillId="9" borderId="26" xfId="2" applyFont="1" applyFill="1" applyBorder="1" applyAlignment="1">
      <alignment horizontal="center" vertical="center" wrapText="1"/>
    </xf>
    <xf numFmtId="0" fontId="38" fillId="0" borderId="0" xfId="2" applyFont="1" applyAlignment="1">
      <alignment horizontal="center" vertical="center"/>
    </xf>
    <xf numFmtId="0" fontId="38" fillId="9" borderId="31" xfId="2" applyFont="1" applyFill="1" applyBorder="1" applyAlignment="1">
      <alignment horizontal="center" vertical="center" wrapText="1"/>
    </xf>
    <xf numFmtId="0" fontId="38" fillId="9" borderId="32" xfId="2" applyFont="1" applyFill="1" applyBorder="1" applyAlignment="1">
      <alignment horizontal="center" vertical="center" wrapText="1"/>
    </xf>
    <xf numFmtId="0" fontId="38" fillId="9" borderId="33" xfId="2" applyFont="1" applyFill="1" applyBorder="1" applyAlignment="1">
      <alignment horizontal="center" vertical="center" wrapText="1"/>
    </xf>
    <xf numFmtId="0" fontId="38" fillId="9" borderId="34" xfId="2" applyFont="1" applyFill="1" applyBorder="1" applyAlignment="1">
      <alignment horizontal="center" vertical="center" wrapText="1"/>
    </xf>
    <xf numFmtId="0" fontId="38" fillId="9" borderId="35" xfId="2" applyFont="1" applyFill="1" applyBorder="1" applyAlignment="1">
      <alignment horizontal="center" vertical="center"/>
    </xf>
    <xf numFmtId="0" fontId="38" fillId="9" borderId="36" xfId="2" applyFont="1" applyFill="1" applyBorder="1" applyAlignment="1">
      <alignment horizontal="center" vertical="center" wrapText="1"/>
    </xf>
    <xf numFmtId="0" fontId="38" fillId="9" borderId="37" xfId="2" applyFont="1" applyFill="1" applyBorder="1" applyAlignment="1">
      <alignment horizontal="center" vertical="center" wrapText="1"/>
    </xf>
    <xf numFmtId="0" fontId="43" fillId="0" borderId="3" xfId="2" applyFont="1" applyFill="1" applyBorder="1" applyAlignment="1">
      <alignment horizontal="center" vertical="center"/>
    </xf>
    <xf numFmtId="0" fontId="43" fillId="0" borderId="38" xfId="2" applyFont="1" applyFill="1" applyBorder="1" applyAlignment="1">
      <alignment horizontal="center" vertical="center"/>
    </xf>
    <xf numFmtId="0" fontId="43" fillId="0" borderId="39" xfId="2" applyFont="1" applyFill="1" applyBorder="1" applyAlignment="1">
      <alignment horizontal="center" vertical="center"/>
    </xf>
    <xf numFmtId="0" fontId="43" fillId="0" borderId="40" xfId="2" applyFont="1" applyFill="1" applyBorder="1" applyAlignment="1">
      <alignment horizontal="center" vertical="center"/>
    </xf>
    <xf numFmtId="0" fontId="43" fillId="0" borderId="41" xfId="2" applyFont="1" applyFill="1" applyBorder="1" applyAlignment="1">
      <alignment horizontal="center" vertical="center"/>
    </xf>
    <xf numFmtId="0" fontId="43" fillId="0" borderId="42" xfId="2" applyFont="1" applyFill="1" applyBorder="1" applyAlignment="1">
      <alignment horizontal="center" vertical="center"/>
    </xf>
    <xf numFmtId="0" fontId="43" fillId="0" borderId="43" xfId="2" applyFont="1" applyFill="1" applyBorder="1" applyAlignment="1">
      <alignment horizontal="center" vertical="center"/>
    </xf>
    <xf numFmtId="0" fontId="43" fillId="0" borderId="30" xfId="2" applyFont="1" applyFill="1" applyBorder="1" applyAlignment="1">
      <alignment horizontal="center" vertical="center"/>
    </xf>
    <xf numFmtId="0" fontId="6" fillId="0" borderId="0" xfId="2" applyAlignment="1">
      <alignment horizontal="center" vertical="center"/>
    </xf>
    <xf numFmtId="0" fontId="43" fillId="0" borderId="44" xfId="2" applyFont="1" applyFill="1" applyBorder="1" applyAlignment="1">
      <alignment horizontal="center" vertical="center"/>
    </xf>
    <xf numFmtId="0" fontId="43" fillId="0" borderId="45" xfId="2" applyFont="1" applyFill="1" applyBorder="1" applyAlignment="1">
      <alignment horizontal="center" vertical="center"/>
    </xf>
    <xf numFmtId="0" fontId="43" fillId="0" borderId="46" xfId="2" applyFont="1" applyFill="1" applyBorder="1" applyAlignment="1">
      <alignment horizontal="center" vertical="center"/>
    </xf>
    <xf numFmtId="0" fontId="43" fillId="0" borderId="47" xfId="2" applyFont="1" applyFill="1" applyBorder="1" applyAlignment="1">
      <alignment horizontal="center" vertical="center"/>
    </xf>
    <xf numFmtId="0" fontId="43" fillId="0" borderId="48" xfId="2" applyFont="1" applyFill="1" applyBorder="1" applyAlignment="1">
      <alignment horizontal="center" vertical="center"/>
    </xf>
    <xf numFmtId="0" fontId="43" fillId="0" borderId="49" xfId="2" applyFont="1" applyFill="1" applyBorder="1" applyAlignment="1">
      <alignment horizontal="center" vertical="center"/>
    </xf>
    <xf numFmtId="0" fontId="43" fillId="0" borderId="50" xfId="2" applyFont="1" applyFill="1" applyBorder="1" applyAlignment="1">
      <alignment horizontal="left" vertical="center" wrapText="1"/>
    </xf>
    <xf numFmtId="0" fontId="6" fillId="0" borderId="3" xfId="2" applyBorder="1" applyAlignment="1">
      <alignment vertical="center"/>
    </xf>
    <xf numFmtId="0" fontId="6" fillId="0" borderId="44" xfId="2" applyBorder="1" applyAlignment="1">
      <alignment vertical="center" wrapText="1"/>
    </xf>
    <xf numFmtId="0" fontId="6" fillId="0" borderId="45" xfId="2" applyBorder="1" applyAlignment="1">
      <alignment vertical="center" wrapText="1"/>
    </xf>
    <xf numFmtId="0" fontId="6" fillId="0" borderId="46" xfId="2" applyBorder="1" applyAlignment="1">
      <alignment vertical="center" wrapText="1"/>
    </xf>
    <xf numFmtId="0" fontId="6" fillId="0" borderId="47" xfId="2" applyBorder="1" applyAlignment="1">
      <alignment vertical="center" wrapText="1"/>
    </xf>
    <xf numFmtId="0" fontId="6" fillId="0" borderId="48" xfId="2" applyBorder="1" applyAlignment="1">
      <alignment vertical="center" wrapText="1"/>
    </xf>
    <xf numFmtId="0" fontId="6" fillId="0" borderId="49" xfId="2" applyBorder="1" applyAlignment="1">
      <alignment vertical="center" wrapText="1"/>
    </xf>
    <xf numFmtId="0" fontId="6" fillId="0" borderId="2" xfId="2" applyBorder="1" applyAlignment="1">
      <alignment horizontal="center" vertical="center" wrapText="1"/>
    </xf>
    <xf numFmtId="0" fontId="6" fillId="0" borderId="50" xfId="2" applyBorder="1" applyAlignment="1">
      <alignment vertical="center" wrapText="1"/>
    </xf>
    <xf numFmtId="0" fontId="6" fillId="0" borderId="31" xfId="2" applyBorder="1" applyAlignment="1">
      <alignment vertical="center" wrapText="1"/>
    </xf>
    <xf numFmtId="0" fontId="6" fillId="0" borderId="32" xfId="2" applyBorder="1" applyAlignment="1">
      <alignment vertical="center" wrapText="1"/>
    </xf>
    <xf numFmtId="0" fontId="6" fillId="0" borderId="33" xfId="2" applyBorder="1" applyAlignment="1">
      <alignment vertical="center" wrapText="1"/>
    </xf>
    <xf numFmtId="0" fontId="6" fillId="0" borderId="51" xfId="2" applyBorder="1" applyAlignment="1">
      <alignment vertical="center" wrapText="1"/>
    </xf>
    <xf numFmtId="0" fontId="6" fillId="0" borderId="52" xfId="2" applyBorder="1" applyAlignment="1">
      <alignment vertical="center" wrapText="1"/>
    </xf>
    <xf numFmtId="0" fontId="6" fillId="0" borderId="36" xfId="2" applyBorder="1" applyAlignment="1">
      <alignment vertical="center" wrapText="1"/>
    </xf>
    <xf numFmtId="0" fontId="6" fillId="0" borderId="37" xfId="2" applyBorder="1" applyAlignment="1">
      <alignment vertical="center" wrapText="1"/>
    </xf>
    <xf numFmtId="0" fontId="10" fillId="0" borderId="2" xfId="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14" fontId="10" fillId="0" borderId="2" xfId="1" applyNumberFormat="1" applyFont="1" applyFill="1" applyBorder="1" applyAlignment="1" applyProtection="1">
      <alignment horizontal="center" vertical="center" wrapText="1" shrinkToFit="1"/>
      <protection locked="0"/>
    </xf>
    <xf numFmtId="179" fontId="10" fillId="0" borderId="2" xfId="1" applyNumberFormat="1" applyFont="1" applyFill="1" applyBorder="1" applyAlignment="1" applyProtection="1">
      <alignment horizontal="center" vertical="center" wrapText="1"/>
      <protection locked="0"/>
    </xf>
    <xf numFmtId="0" fontId="10" fillId="0" borderId="2" xfId="1" quotePrefix="1" applyFont="1" applyFill="1" applyBorder="1" applyAlignment="1" applyProtection="1">
      <alignment horizontal="center" vertical="center" wrapText="1" shrinkToFit="1"/>
      <protection locked="0"/>
    </xf>
    <xf numFmtId="0" fontId="10" fillId="0" borderId="2" xfId="1" applyFont="1" applyFill="1" applyBorder="1" applyAlignment="1" applyProtection="1">
      <alignment horizontal="center" vertical="center" wrapText="1" shrinkToFit="1"/>
      <protection locked="0"/>
    </xf>
    <xf numFmtId="49" fontId="10" fillId="0" borderId="2" xfId="0" applyNumberFormat="1" applyFont="1" applyFill="1" applyBorder="1" applyAlignment="1" applyProtection="1">
      <alignment horizontal="center" vertical="center" wrapText="1"/>
      <protection locked="0"/>
    </xf>
    <xf numFmtId="0" fontId="10" fillId="0" borderId="2" xfId="0" applyNumberFormat="1" applyFont="1" applyFill="1" applyBorder="1" applyAlignment="1" applyProtection="1">
      <alignment horizontal="center" vertical="center" wrapText="1" shrinkToFit="1"/>
      <protection locked="0"/>
    </xf>
    <xf numFmtId="49" fontId="10" fillId="0" borderId="2" xfId="0" applyNumberFormat="1" applyFont="1" applyFill="1" applyBorder="1" applyAlignment="1" applyProtection="1">
      <alignment horizontal="center" vertical="center" wrapText="1" shrinkToFit="1"/>
      <protection locked="0"/>
    </xf>
    <xf numFmtId="0" fontId="12" fillId="0" borderId="2" xfId="0" applyFont="1" applyFill="1" applyBorder="1" applyAlignment="1">
      <alignment horizontal="center" vertical="center"/>
    </xf>
    <xf numFmtId="0" fontId="10" fillId="0" borderId="0" xfId="0" applyFont="1" applyFill="1" applyAlignment="1">
      <alignment horizontal="center" vertical="center"/>
    </xf>
    <xf numFmtId="0" fontId="23" fillId="0" borderId="2" xfId="1" applyFont="1" applyFill="1" applyBorder="1" applyAlignment="1" applyProtection="1">
      <alignment horizontal="center" vertical="center" wrapText="1"/>
      <protection locked="0"/>
    </xf>
    <xf numFmtId="0" fontId="0" fillId="0" borderId="2" xfId="0" applyBorder="1">
      <alignment vertical="center"/>
    </xf>
    <xf numFmtId="180" fontId="23" fillId="0" borderId="2" xfId="1" applyNumberFormat="1" applyFont="1" applyFill="1" applyBorder="1" applyAlignment="1" applyProtection="1">
      <alignment horizontal="left" vertical="center" wrapText="1"/>
      <protection locked="0"/>
    </xf>
    <xf numFmtId="0" fontId="43" fillId="0" borderId="2" xfId="1" applyFont="1" applyBorder="1" applyAlignment="1" applyProtection="1">
      <alignment horizontal="center" vertical="center" shrinkToFit="1"/>
      <protection locked="0"/>
    </xf>
    <xf numFmtId="0" fontId="23" fillId="0" borderId="2" xfId="1" applyFont="1" applyBorder="1" applyAlignment="1" applyProtection="1">
      <alignment horizontal="center" vertical="center" shrinkToFit="1"/>
      <protection locked="0"/>
    </xf>
    <xf numFmtId="0" fontId="5" fillId="0" borderId="2" xfId="5" applyFont="1" applyBorder="1" applyAlignment="1">
      <alignment horizontal="center" vertical="center"/>
    </xf>
    <xf numFmtId="49" fontId="9" fillId="6" borderId="3" xfId="1" applyNumberFormat="1" applyFont="1" applyFill="1" applyBorder="1" applyAlignment="1" applyProtection="1">
      <alignment horizontal="center" vertical="center" wrapText="1"/>
    </xf>
    <xf numFmtId="49" fontId="9" fillId="6" borderId="4" xfId="1" applyNumberFormat="1" applyFont="1" applyFill="1" applyBorder="1" applyAlignment="1" applyProtection="1">
      <alignment horizontal="center" vertical="center" wrapText="1"/>
    </xf>
    <xf numFmtId="49" fontId="9" fillId="6" borderId="5" xfId="1" applyNumberFormat="1" applyFont="1" applyFill="1" applyBorder="1" applyAlignment="1" applyProtection="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9" fillId="2" borderId="5" xfId="1" applyFont="1" applyFill="1" applyBorder="1" applyAlignment="1" applyProtection="1">
      <alignment horizontal="center" vertical="center"/>
    </xf>
    <xf numFmtId="0" fontId="5" fillId="7" borderId="1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7" borderId="6" xfId="0" applyNumberFormat="1" applyFont="1" applyFill="1" applyBorder="1" applyAlignment="1">
      <alignment horizontal="center" vertical="center" wrapText="1"/>
    </xf>
    <xf numFmtId="0" fontId="9" fillId="2" borderId="1"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wrapText="1"/>
    </xf>
    <xf numFmtId="0" fontId="5" fillId="4" borderId="1" xfId="2" applyFont="1" applyFill="1" applyBorder="1" applyAlignment="1" applyProtection="1">
      <alignment horizontal="center" vertical="center" wrapText="1"/>
    </xf>
    <xf numFmtId="0" fontId="5" fillId="4" borderId="6" xfId="2" applyFont="1" applyFill="1" applyBorder="1" applyAlignment="1" applyProtection="1">
      <alignment horizontal="center" vertical="center" wrapText="1"/>
    </xf>
    <xf numFmtId="0" fontId="9" fillId="4" borderId="1" xfId="2" applyFont="1" applyFill="1" applyBorder="1" applyAlignment="1" applyProtection="1">
      <alignment horizontal="center" vertical="center" wrapText="1"/>
    </xf>
    <xf numFmtId="0" fontId="9" fillId="4" borderId="6" xfId="2" applyFont="1" applyFill="1" applyBorder="1" applyAlignment="1" applyProtection="1">
      <alignment horizontal="center" vertical="center" wrapText="1"/>
    </xf>
    <xf numFmtId="179" fontId="5" fillId="4" borderId="1" xfId="2" applyNumberFormat="1" applyFont="1" applyFill="1" applyBorder="1" applyAlignment="1" applyProtection="1">
      <alignment horizontal="center" vertical="center" wrapText="1"/>
    </xf>
    <xf numFmtId="179" fontId="5" fillId="4" borderId="6" xfId="2" applyNumberFormat="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8" fillId="4" borderId="2" xfId="0" applyFont="1" applyFill="1" applyBorder="1" applyAlignment="1">
      <alignment horizontal="center" vertical="center"/>
    </xf>
    <xf numFmtId="0" fontId="9" fillId="5" borderId="2" xfId="1" applyFont="1" applyFill="1" applyBorder="1" applyAlignment="1" applyProtection="1">
      <alignment horizontal="center" vertical="center"/>
    </xf>
    <xf numFmtId="0" fontId="5" fillId="5" borderId="2" xfId="0" applyFont="1" applyFill="1" applyBorder="1" applyAlignment="1">
      <alignment horizontal="center" vertical="center"/>
    </xf>
    <xf numFmtId="14" fontId="9" fillId="4" borderId="1" xfId="2" applyNumberFormat="1" applyFont="1" applyFill="1" applyBorder="1" applyAlignment="1" applyProtection="1">
      <alignment horizontal="center" vertical="center" wrapText="1"/>
    </xf>
    <xf numFmtId="14" fontId="9" fillId="4" borderId="6" xfId="2" applyNumberFormat="1" applyFont="1" applyFill="1" applyBorder="1" applyAlignment="1" applyProtection="1">
      <alignment horizontal="center" vertical="center" wrapText="1"/>
    </xf>
    <xf numFmtId="0" fontId="9" fillId="5" borderId="1" xfId="2" applyFont="1" applyFill="1" applyBorder="1" applyAlignment="1" applyProtection="1">
      <alignment horizontal="center" vertical="center" wrapText="1"/>
    </xf>
    <xf numFmtId="0" fontId="9" fillId="5" borderId="6" xfId="2" applyFont="1" applyFill="1" applyBorder="1" applyAlignment="1" applyProtection="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9" fillId="4" borderId="3" xfId="1"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9" fillId="4" borderId="5" xfId="1" applyFont="1" applyFill="1" applyBorder="1" applyAlignment="1" applyProtection="1">
      <alignment horizontal="center" vertical="center"/>
    </xf>
    <xf numFmtId="0" fontId="9" fillId="12" borderId="1" xfId="2" applyFont="1" applyFill="1" applyBorder="1" applyAlignment="1" applyProtection="1">
      <alignment horizontal="center" vertical="center" wrapText="1"/>
    </xf>
    <xf numFmtId="0" fontId="9" fillId="12" borderId="6" xfId="2" applyFont="1" applyFill="1" applyBorder="1" applyAlignment="1" applyProtection="1">
      <alignment horizontal="center" vertical="center" wrapText="1"/>
    </xf>
    <xf numFmtId="0" fontId="9" fillId="3" borderId="1" xfId="2" applyFont="1" applyFill="1" applyBorder="1" applyAlignment="1" applyProtection="1">
      <alignment horizontal="center" vertical="center" wrapText="1"/>
    </xf>
    <xf numFmtId="0" fontId="9" fillId="3" borderId="6" xfId="2" applyFont="1" applyFill="1" applyBorder="1" applyAlignment="1" applyProtection="1">
      <alignment horizontal="center" vertical="center" wrapText="1"/>
    </xf>
    <xf numFmtId="0" fontId="9" fillId="4" borderId="21" xfId="2" applyFont="1" applyFill="1" applyBorder="1" applyAlignment="1" applyProtection="1">
      <alignment horizontal="center" vertical="center" wrapText="1"/>
    </xf>
    <xf numFmtId="0" fontId="9" fillId="4" borderId="12" xfId="2" applyFont="1" applyFill="1" applyBorder="1" applyAlignment="1" applyProtection="1">
      <alignment horizontal="center" vertical="center" wrapText="1"/>
    </xf>
    <xf numFmtId="0" fontId="9" fillId="0" borderId="3"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0" fillId="0" borderId="5" xfId="0" applyBorder="1" applyAlignment="1">
      <alignment horizontal="center" vertical="center"/>
    </xf>
    <xf numFmtId="0" fontId="44" fillId="7"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9" fillId="0" borderId="2" xfId="2" applyFont="1" applyBorder="1" applyAlignment="1" applyProtection="1">
      <alignment horizontal="center" vertical="center" wrapText="1"/>
    </xf>
    <xf numFmtId="0" fontId="9" fillId="0" borderId="2" xfId="2" applyFont="1" applyBorder="1" applyAlignment="1" applyProtection="1">
      <alignment horizontal="center" vertical="center" shrinkToFit="1"/>
    </xf>
    <xf numFmtId="0" fontId="5"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0" borderId="2" xfId="2" applyFont="1" applyBorder="1" applyAlignment="1" applyProtection="1">
      <alignment horizontal="center" vertical="center" wrapText="1" shrinkToFit="1"/>
    </xf>
    <xf numFmtId="0" fontId="11" fillId="0" borderId="0" xfId="3" applyFont="1" applyAlignment="1">
      <alignment vertical="center"/>
    </xf>
    <xf numFmtId="0" fontId="11" fillId="0" borderId="0" xfId="3" applyFont="1" applyFill="1" applyAlignment="1">
      <alignment horizontal="left" vertical="center"/>
    </xf>
    <xf numFmtId="0" fontId="16" fillId="0" borderId="0" xfId="3" applyFont="1" applyAlignment="1">
      <alignment horizontal="left" vertical="center" wrapText="1"/>
    </xf>
    <xf numFmtId="0" fontId="15" fillId="0" borderId="0" xfId="3" applyFont="1" applyFill="1" applyAlignment="1">
      <alignment horizontal="center" vertical="center"/>
    </xf>
    <xf numFmtId="0" fontId="17" fillId="0" borderId="0" xfId="3" applyFont="1" applyAlignment="1">
      <alignment vertical="center" wrapText="1"/>
    </xf>
    <xf numFmtId="0" fontId="11" fillId="7" borderId="1" xfId="3" applyFont="1" applyFill="1" applyBorder="1" applyAlignment="1">
      <alignment horizontal="center" vertical="center" wrapText="1"/>
    </xf>
    <xf numFmtId="0" fontId="11" fillId="7" borderId="6" xfId="3" applyFont="1" applyFill="1" applyBorder="1" applyAlignment="1">
      <alignment horizontal="center" vertical="center" wrapText="1"/>
    </xf>
    <xf numFmtId="0" fontId="12" fillId="0" borderId="0" xfId="3" applyFont="1" applyFill="1" applyAlignment="1">
      <alignment horizontal="left" vertical="center"/>
    </xf>
    <xf numFmtId="0" fontId="12" fillId="0" borderId="0" xfId="3" applyFont="1" applyAlignment="1">
      <alignment vertical="center"/>
    </xf>
    <xf numFmtId="0" fontId="11" fillId="7" borderId="17" xfId="3" applyFont="1" applyFill="1" applyBorder="1" applyAlignment="1">
      <alignment horizontal="center" vertical="center"/>
    </xf>
    <xf numFmtId="0" fontId="11" fillId="7" borderId="18" xfId="3" applyFont="1" applyFill="1" applyBorder="1" applyAlignment="1">
      <alignment horizontal="center" vertical="center"/>
    </xf>
    <xf numFmtId="0" fontId="11" fillId="7" borderId="3" xfId="3" applyFont="1" applyFill="1" applyBorder="1" applyAlignment="1">
      <alignment horizontal="center" vertical="center"/>
    </xf>
    <xf numFmtId="0" fontId="11" fillId="7" borderId="5" xfId="3" applyFont="1" applyFill="1" applyBorder="1" applyAlignment="1">
      <alignment horizontal="center" vertical="center"/>
    </xf>
    <xf numFmtId="0" fontId="11" fillId="7" borderId="1" xfId="3" applyFont="1" applyFill="1" applyBorder="1" applyAlignment="1">
      <alignment horizontal="center" vertical="center"/>
    </xf>
    <xf numFmtId="0" fontId="11" fillId="7" borderId="2" xfId="3" applyFont="1" applyFill="1" applyBorder="1" applyAlignment="1">
      <alignment horizontal="center" vertical="center"/>
    </xf>
    <xf numFmtId="0" fontId="16" fillId="7" borderId="17" xfId="3" applyFont="1" applyFill="1" applyBorder="1" applyAlignment="1">
      <alignment horizontal="center" vertical="center"/>
    </xf>
    <xf numFmtId="0" fontId="16" fillId="7" borderId="18" xfId="3" applyFont="1" applyFill="1" applyBorder="1" applyAlignment="1">
      <alignment horizontal="center" vertical="center"/>
    </xf>
    <xf numFmtId="0" fontId="11" fillId="7" borderId="2" xfId="3" applyFont="1" applyFill="1" applyBorder="1" applyAlignment="1">
      <alignment horizontal="center" vertical="center" wrapText="1"/>
    </xf>
    <xf numFmtId="0" fontId="11" fillId="7" borderId="5" xfId="3" applyFont="1" applyFill="1" applyBorder="1" applyAlignment="1">
      <alignment horizontal="center" vertical="center" wrapText="1"/>
    </xf>
    <xf numFmtId="0" fontId="11" fillId="7" borderId="3" xfId="3" applyFont="1" applyFill="1" applyBorder="1" applyAlignment="1">
      <alignment horizontal="center" vertical="center" wrapText="1"/>
    </xf>
    <xf numFmtId="0" fontId="19" fillId="0" borderId="0" xfId="4" applyFont="1" applyAlignment="1">
      <alignment horizontal="left" vertical="center" wrapText="1"/>
    </xf>
    <xf numFmtId="0" fontId="25" fillId="0" borderId="19" xfId="7" applyFont="1" applyBorder="1" applyAlignment="1">
      <alignment horizontal="left" wrapText="1"/>
    </xf>
    <xf numFmtId="0" fontId="33" fillId="0" borderId="0" xfId="7" applyFont="1" applyAlignment="1">
      <alignment horizontal="distributed" shrinkToFit="1"/>
    </xf>
    <xf numFmtId="0" fontId="28" fillId="0" borderId="0" xfId="7" applyFont="1" applyAlignment="1">
      <alignment horizontal="distributed" shrinkToFit="1"/>
    </xf>
    <xf numFmtId="0" fontId="29" fillId="0" borderId="19" xfId="7" applyFont="1" applyBorder="1" applyAlignment="1">
      <alignment horizontal="left" indent="1"/>
    </xf>
    <xf numFmtId="0" fontId="29" fillId="0" borderId="19" xfId="7" applyFont="1" applyBorder="1" applyAlignment="1">
      <alignment horizontal="center"/>
    </xf>
    <xf numFmtId="0" fontId="30" fillId="0" borderId="0" xfId="7" applyFont="1" applyAlignment="1">
      <alignment horizontal="center" vertical="center"/>
    </xf>
    <xf numFmtId="0" fontId="33" fillId="0" borderId="0" xfId="7" applyFont="1" applyAlignment="1">
      <alignment horizontal="left" vertical="top" wrapText="1"/>
    </xf>
    <xf numFmtId="0" fontId="34" fillId="0" borderId="19" xfId="7" applyFont="1" applyBorder="1" applyAlignment="1">
      <alignment horizontal="left" indent="1"/>
    </xf>
    <xf numFmtId="0" fontId="29" fillId="0" borderId="19" xfId="7" applyFont="1" applyBorder="1" applyAlignment="1">
      <alignment horizontal="left" wrapText="1" indent="1"/>
    </xf>
    <xf numFmtId="0" fontId="29" fillId="0" borderId="0" xfId="7" applyFont="1" applyBorder="1" applyAlignment="1">
      <alignment horizontal="center" shrinkToFit="1"/>
    </xf>
    <xf numFmtId="0" fontId="27" fillId="0" borderId="19" xfId="7" applyFont="1" applyBorder="1" applyAlignment="1">
      <alignment horizontal="left" wrapText="1"/>
    </xf>
    <xf numFmtId="0" fontId="36" fillId="0" borderId="0" xfId="2" applyFont="1" applyAlignment="1">
      <alignment horizontal="center" vertical="center"/>
    </xf>
    <xf numFmtId="0" fontId="6" fillId="0" borderId="0" xfId="2" applyAlignment="1"/>
    <xf numFmtId="0" fontId="38" fillId="0" borderId="3" xfId="2" applyFont="1" applyBorder="1" applyAlignment="1">
      <alignment horizontal="center" vertical="center"/>
    </xf>
    <xf numFmtId="0" fontId="38" fillId="0" borderId="4" xfId="2" applyFont="1" applyBorder="1" applyAlignment="1">
      <alignment horizontal="center" vertical="center"/>
    </xf>
    <xf numFmtId="0" fontId="38" fillId="0" borderId="5" xfId="2" applyFont="1" applyBorder="1" applyAlignment="1">
      <alignment horizontal="center" vertical="center"/>
    </xf>
    <xf numFmtId="0" fontId="6" fillId="0" borderId="3" xfId="2" applyBorder="1" applyAlignment="1">
      <alignment horizontal="center" vertical="center" wrapText="1"/>
    </xf>
    <xf numFmtId="0" fontId="6" fillId="0" borderId="4" xfId="2" applyBorder="1" applyAlignment="1">
      <alignment horizontal="center" vertical="center" wrapText="1"/>
    </xf>
    <xf numFmtId="0" fontId="6" fillId="0" borderId="5" xfId="2" applyBorder="1" applyAlignment="1">
      <alignment horizontal="center" vertical="center" wrapText="1"/>
    </xf>
    <xf numFmtId="0" fontId="40" fillId="0" borderId="0" xfId="2" applyFont="1" applyAlignment="1">
      <alignment vertical="center" wrapText="1"/>
    </xf>
    <xf numFmtId="0" fontId="38" fillId="9" borderId="29" xfId="2" applyFont="1" applyFill="1" applyBorder="1" applyAlignment="1">
      <alignment horizontal="center" vertical="center"/>
    </xf>
    <xf numFmtId="0" fontId="38" fillId="9" borderId="35" xfId="2" applyFont="1" applyFill="1" applyBorder="1" applyAlignment="1">
      <alignment horizontal="center" vertical="center"/>
    </xf>
    <xf numFmtId="0" fontId="38" fillId="0" borderId="0" xfId="2" applyFont="1" applyAlignment="1">
      <alignment horizontal="left"/>
    </xf>
    <xf numFmtId="0" fontId="6" fillId="0" borderId="22" xfId="2" applyBorder="1" applyAlignment="1">
      <alignment horizontal="center"/>
    </xf>
    <xf numFmtId="0" fontId="38" fillId="9" borderId="23" xfId="2" applyFont="1" applyFill="1" applyBorder="1" applyAlignment="1">
      <alignment horizontal="center" vertical="center"/>
    </xf>
    <xf numFmtId="0" fontId="38" fillId="9" borderId="30" xfId="2" applyFont="1" applyFill="1" applyBorder="1" applyAlignment="1">
      <alignment horizontal="center" vertical="center"/>
    </xf>
    <xf numFmtId="0" fontId="38" fillId="9" borderId="24" xfId="2" applyFont="1" applyFill="1" applyBorder="1" applyAlignment="1">
      <alignment horizontal="center" vertical="center"/>
    </xf>
    <xf numFmtId="0" fontId="38" fillId="9" borderId="25" xfId="2" applyFont="1" applyFill="1" applyBorder="1" applyAlignment="1">
      <alignment horizontal="center" vertical="center"/>
    </xf>
    <xf numFmtId="0" fontId="38" fillId="9" borderId="27" xfId="2" applyFont="1" applyFill="1" applyBorder="1" applyAlignment="1">
      <alignment horizontal="center" vertical="center" wrapText="1"/>
    </xf>
    <xf numFmtId="0" fontId="38" fillId="9" borderId="28" xfId="2" applyFont="1" applyFill="1" applyBorder="1" applyAlignment="1">
      <alignment horizontal="center" vertical="center"/>
    </xf>
  </cellXfs>
  <cellStyles count="8">
    <cellStyle name="標準" xfId="0" builtinId="0"/>
    <cellStyle name="標準 10" xfId="5"/>
    <cellStyle name="標準 2" xfId="4"/>
    <cellStyle name="標準 2 2" xfId="2"/>
    <cellStyle name="標準 3" xfId="3"/>
    <cellStyle name="標準 7 2" xfId="6"/>
    <cellStyle name="標準 8" xfId="7"/>
    <cellStyle name="標準_文字色変更【派】H25プログラム計画書案（20121025）" xfId="1"/>
  </cellStyles>
  <dxfs count="34">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theme="1" tint="0.499984740745262"/>
        </patternFill>
      </fill>
      <border>
        <left style="thin">
          <color auto="1"/>
        </left>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57"/>
  <sheetViews>
    <sheetView view="pageBreakPreview" zoomScale="80" zoomScaleNormal="100" zoomScaleSheetLayoutView="80" workbookViewId="0">
      <selection activeCell="B6" sqref="B6"/>
    </sheetView>
  </sheetViews>
  <sheetFormatPr defaultRowHeight="18.75" x14ac:dyDescent="0.4"/>
  <cols>
    <col min="1" max="1" width="9" style="4" customWidth="1"/>
    <col min="2" max="3" width="7.5" customWidth="1"/>
    <col min="4" max="4" width="18.75" style="150" customWidth="1"/>
    <col min="5" max="6" width="19" style="150" customWidth="1"/>
    <col min="7" max="7" width="15" customWidth="1"/>
    <col min="8" max="8" width="16" style="4" customWidth="1"/>
    <col min="9" max="10" width="8.125" style="4" customWidth="1"/>
    <col min="11" max="11" width="8.25" style="4" bestFit="1" customWidth="1"/>
    <col min="12" max="13" width="9" style="4"/>
    <col min="14" max="15" width="9" style="4" customWidth="1"/>
    <col min="16" max="16" width="9.5" style="104" customWidth="1"/>
    <col min="17" max="17" width="9.5" style="4" customWidth="1"/>
    <col min="18" max="19" width="9" style="4" customWidth="1"/>
    <col min="20" max="20" width="10.375" style="113" customWidth="1"/>
    <col min="21" max="23" width="9" style="4" customWidth="1"/>
    <col min="24" max="24" width="20.75" style="150" customWidth="1"/>
    <col min="25" max="25" width="16.625" style="150" customWidth="1"/>
    <col min="26" max="26" width="20.75" style="150" customWidth="1"/>
    <col min="27" max="30" width="9" style="4" customWidth="1"/>
    <col min="31" max="31" width="14.75" style="4" customWidth="1"/>
    <col min="32" max="32" width="9.125" style="4" customWidth="1"/>
    <col min="33" max="34" width="12.375" style="4" customWidth="1"/>
    <col min="35" max="36" width="15" style="4" bestFit="1" customWidth="1"/>
    <col min="37" max="37" width="17.375" style="4" customWidth="1"/>
    <col min="38" max="38" width="11.5" style="4" customWidth="1"/>
    <col min="39" max="39" width="9" style="4" customWidth="1"/>
    <col min="40" max="40" width="11.25" style="4" customWidth="1"/>
    <col min="41" max="41" width="9" style="4" customWidth="1"/>
    <col min="42" max="47" width="7.5" style="4" customWidth="1"/>
    <col min="48" max="48" width="12" style="105" customWidth="1"/>
    <col min="49" max="51" width="0" style="4" hidden="1" customWidth="1"/>
    <col min="52" max="52" width="9.375" style="4" hidden="1" customWidth="1"/>
    <col min="53" max="53" width="9.5" style="4" customWidth="1"/>
    <col min="54" max="16384" width="9" style="4"/>
  </cols>
  <sheetData>
    <row r="1" spans="1:53" ht="36.75" customHeight="1" x14ac:dyDescent="0.4">
      <c r="A1" s="147" t="s">
        <v>405</v>
      </c>
      <c r="D1" s="151"/>
      <c r="E1" s="151"/>
      <c r="F1" s="151"/>
      <c r="X1" s="149"/>
      <c r="Y1" s="149"/>
      <c r="Z1" s="149"/>
      <c r="AV1" s="110"/>
    </row>
    <row r="2" spans="1:53" ht="57.75" customHeight="1" x14ac:dyDescent="0.4">
      <c r="A2" s="5"/>
      <c r="B2" s="305" t="s">
        <v>399</v>
      </c>
      <c r="C2" s="266"/>
      <c r="D2" s="302" t="s">
        <v>326</v>
      </c>
      <c r="E2" s="303"/>
      <c r="F2" s="304"/>
      <c r="G2" s="307" t="s">
        <v>402</v>
      </c>
      <c r="H2" s="312" t="s">
        <v>5</v>
      </c>
      <c r="I2" s="312"/>
      <c r="J2" s="312"/>
      <c r="K2" s="312"/>
      <c r="L2" s="283"/>
      <c r="M2" s="283"/>
      <c r="N2" s="283"/>
      <c r="O2" s="283"/>
      <c r="P2" s="283"/>
      <c r="Q2" s="283"/>
      <c r="R2" s="282" t="s">
        <v>0</v>
      </c>
      <c r="S2" s="283"/>
      <c r="T2" s="283"/>
      <c r="U2" s="283"/>
      <c r="V2" s="283"/>
      <c r="W2" s="283"/>
      <c r="X2" s="154" t="s">
        <v>328</v>
      </c>
      <c r="Y2" s="155" t="s">
        <v>327</v>
      </c>
      <c r="Z2" s="293" t="s">
        <v>1</v>
      </c>
      <c r="AA2" s="294"/>
      <c r="AB2" s="294"/>
      <c r="AC2" s="295"/>
      <c r="AD2" s="284" t="s">
        <v>2</v>
      </c>
      <c r="AE2" s="285"/>
      <c r="AF2" s="285"/>
      <c r="AG2" s="285"/>
      <c r="AH2" s="285"/>
      <c r="AI2" s="285"/>
      <c r="AJ2" s="285"/>
      <c r="AK2" s="285"/>
      <c r="AL2" s="285"/>
      <c r="AM2" s="267" t="s">
        <v>3</v>
      </c>
      <c r="AN2" s="268"/>
      <c r="AO2" s="269"/>
      <c r="AP2" s="261" t="s">
        <v>4</v>
      </c>
      <c r="AQ2" s="262"/>
      <c r="AR2" s="262"/>
      <c r="AS2" s="262"/>
      <c r="AT2" s="262"/>
      <c r="AU2" s="263"/>
      <c r="AV2" s="264" t="s">
        <v>303</v>
      </c>
      <c r="AW2" s="265"/>
      <c r="AX2" s="265"/>
      <c r="AY2" s="265"/>
      <c r="AZ2" s="265"/>
      <c r="BA2" s="266"/>
    </row>
    <row r="3" spans="1:53" ht="49.5" customHeight="1" x14ac:dyDescent="0.4">
      <c r="A3" s="123"/>
      <c r="B3" s="306" t="s">
        <v>400</v>
      </c>
      <c r="C3" s="306" t="s">
        <v>401</v>
      </c>
      <c r="D3" s="310" t="s">
        <v>324</v>
      </c>
      <c r="E3" s="311" t="s">
        <v>325</v>
      </c>
      <c r="F3" s="315" t="s">
        <v>415</v>
      </c>
      <c r="G3" s="308"/>
      <c r="H3" s="313" t="s">
        <v>304</v>
      </c>
      <c r="I3" s="312" t="s">
        <v>309</v>
      </c>
      <c r="J3" s="312"/>
      <c r="K3" s="313" t="s">
        <v>310</v>
      </c>
      <c r="L3" s="278" t="s">
        <v>15</v>
      </c>
      <c r="M3" s="278" t="s">
        <v>16</v>
      </c>
      <c r="N3" s="278" t="s">
        <v>17</v>
      </c>
      <c r="O3" s="278" t="s">
        <v>18</v>
      </c>
      <c r="P3" s="286" t="s">
        <v>6</v>
      </c>
      <c r="Q3" s="278" t="s">
        <v>7</v>
      </c>
      <c r="R3" s="276" t="s">
        <v>8</v>
      </c>
      <c r="S3" s="276" t="s">
        <v>9</v>
      </c>
      <c r="T3" s="280" t="s">
        <v>329</v>
      </c>
      <c r="U3" s="276" t="s">
        <v>330</v>
      </c>
      <c r="V3" s="276" t="s">
        <v>10</v>
      </c>
      <c r="W3" s="276" t="s">
        <v>11</v>
      </c>
      <c r="X3" s="296" t="s">
        <v>385</v>
      </c>
      <c r="Y3" s="298" t="s">
        <v>322</v>
      </c>
      <c r="Z3" s="300" t="s">
        <v>323</v>
      </c>
      <c r="AA3" s="278" t="s">
        <v>12</v>
      </c>
      <c r="AB3" s="278" t="s">
        <v>13</v>
      </c>
      <c r="AC3" s="278" t="s">
        <v>14</v>
      </c>
      <c r="AD3" s="288" t="s">
        <v>417</v>
      </c>
      <c r="AE3" s="288" t="s">
        <v>418</v>
      </c>
      <c r="AF3" s="288" t="s">
        <v>419</v>
      </c>
      <c r="AG3" s="288" t="s">
        <v>319</v>
      </c>
      <c r="AH3" s="288" t="s">
        <v>318</v>
      </c>
      <c r="AI3" s="290" t="s">
        <v>286</v>
      </c>
      <c r="AJ3" s="291"/>
      <c r="AK3" s="292"/>
      <c r="AL3" s="124" t="s">
        <v>289</v>
      </c>
      <c r="AM3" s="274" t="s">
        <v>19</v>
      </c>
      <c r="AN3" s="274" t="s">
        <v>305</v>
      </c>
      <c r="AO3" s="274" t="s">
        <v>301</v>
      </c>
      <c r="AP3" s="261" t="s">
        <v>291</v>
      </c>
      <c r="AQ3" s="262"/>
      <c r="AR3" s="263"/>
      <c r="AS3" s="261" t="s">
        <v>294</v>
      </c>
      <c r="AT3" s="262"/>
      <c r="AU3" s="263"/>
      <c r="AV3" s="272" t="s">
        <v>282</v>
      </c>
      <c r="AW3" s="264" t="s">
        <v>302</v>
      </c>
      <c r="AX3" s="265"/>
      <c r="AY3" s="265"/>
      <c r="AZ3" s="266"/>
      <c r="BA3" s="270" t="s">
        <v>320</v>
      </c>
    </row>
    <row r="4" spans="1:53" ht="68.25" customHeight="1" x14ac:dyDescent="0.4">
      <c r="A4" s="6"/>
      <c r="B4" s="271"/>
      <c r="C4" s="271"/>
      <c r="D4" s="310"/>
      <c r="E4" s="311"/>
      <c r="F4" s="311"/>
      <c r="G4" s="309"/>
      <c r="H4" s="314"/>
      <c r="I4" s="132" t="s">
        <v>307</v>
      </c>
      <c r="J4" s="132" t="s">
        <v>308</v>
      </c>
      <c r="K4" s="314"/>
      <c r="L4" s="279"/>
      <c r="M4" s="279"/>
      <c r="N4" s="279"/>
      <c r="O4" s="279"/>
      <c r="P4" s="287"/>
      <c r="Q4" s="279"/>
      <c r="R4" s="277"/>
      <c r="S4" s="277"/>
      <c r="T4" s="281"/>
      <c r="U4" s="277"/>
      <c r="V4" s="277"/>
      <c r="W4" s="277"/>
      <c r="X4" s="297"/>
      <c r="Y4" s="299"/>
      <c r="Z4" s="301"/>
      <c r="AA4" s="279"/>
      <c r="AB4" s="279"/>
      <c r="AC4" s="279"/>
      <c r="AD4" s="289"/>
      <c r="AE4" s="289"/>
      <c r="AF4" s="289"/>
      <c r="AG4" s="289"/>
      <c r="AH4" s="289"/>
      <c r="AI4" s="1" t="s">
        <v>287</v>
      </c>
      <c r="AJ4" s="1" t="s">
        <v>288</v>
      </c>
      <c r="AK4" s="1" t="s">
        <v>295</v>
      </c>
      <c r="AL4" s="1" t="s">
        <v>296</v>
      </c>
      <c r="AM4" s="275"/>
      <c r="AN4" s="275"/>
      <c r="AO4" s="275"/>
      <c r="AP4" s="125" t="s">
        <v>290</v>
      </c>
      <c r="AQ4" s="125" t="s">
        <v>292</v>
      </c>
      <c r="AR4" s="125" t="s">
        <v>293</v>
      </c>
      <c r="AS4" s="126" t="s">
        <v>290</v>
      </c>
      <c r="AT4" s="126" t="s">
        <v>292</v>
      </c>
      <c r="AU4" s="126" t="s">
        <v>293</v>
      </c>
      <c r="AV4" s="273"/>
      <c r="AW4" s="2" t="s">
        <v>297</v>
      </c>
      <c r="AX4" s="2" t="s">
        <v>298</v>
      </c>
      <c r="AY4" s="2" t="s">
        <v>299</v>
      </c>
      <c r="AZ4" s="2" t="s">
        <v>300</v>
      </c>
      <c r="BA4" s="271"/>
    </row>
    <row r="5" spans="1:53" s="254" customFormat="1" ht="50.25" customHeight="1" x14ac:dyDescent="0.4">
      <c r="A5" s="245" t="s">
        <v>373</v>
      </c>
      <c r="B5" s="159" t="s">
        <v>375</v>
      </c>
      <c r="C5" s="159" t="s">
        <v>375</v>
      </c>
      <c r="D5" s="152" t="s">
        <v>414</v>
      </c>
      <c r="E5" s="258" t="s">
        <v>416</v>
      </c>
      <c r="F5" s="258"/>
      <c r="G5" s="159" t="s">
        <v>403</v>
      </c>
      <c r="H5" s="244" t="s">
        <v>374</v>
      </c>
      <c r="I5" s="244"/>
      <c r="J5" s="244" t="s">
        <v>375</v>
      </c>
      <c r="K5" s="244" t="s">
        <v>376</v>
      </c>
      <c r="L5" s="244" t="s">
        <v>377</v>
      </c>
      <c r="M5" s="244" t="s">
        <v>378</v>
      </c>
      <c r="N5" s="244" t="s">
        <v>379</v>
      </c>
      <c r="O5" s="244" t="s">
        <v>380</v>
      </c>
      <c r="P5" s="246">
        <v>36702</v>
      </c>
      <c r="Q5" s="244" t="s">
        <v>381</v>
      </c>
      <c r="R5" s="244" t="s">
        <v>382</v>
      </c>
      <c r="S5" s="244" t="s">
        <v>375</v>
      </c>
      <c r="T5" s="247" t="s">
        <v>383</v>
      </c>
      <c r="U5" s="244" t="s">
        <v>375</v>
      </c>
      <c r="V5" s="244" t="s">
        <v>375</v>
      </c>
      <c r="W5" s="244" t="s">
        <v>375</v>
      </c>
      <c r="X5" s="156" t="s">
        <v>384</v>
      </c>
      <c r="Y5" s="157"/>
      <c r="Z5" s="158"/>
      <c r="AA5" s="244" t="s">
        <v>404</v>
      </c>
      <c r="AB5" s="244" t="s">
        <v>386</v>
      </c>
      <c r="AC5" s="244">
        <v>3</v>
      </c>
      <c r="AD5" s="248">
        <v>502</v>
      </c>
      <c r="AE5" s="249" t="str">
        <f>IF($AD5="","",IFERROR(VLOOKUP($AD5,'4.国・地域コード'!$B:$E,2,0),"ERROR"))</f>
        <v>アメリカ合衆国</v>
      </c>
      <c r="AF5" s="249" t="str">
        <f>IF($AD5="","",IFERROR(VLOOKUP($AD5,'4.国・地域コード'!$B:$E,3,0),"ERROR"))</f>
        <v>甲</v>
      </c>
      <c r="AG5" s="244" t="s">
        <v>387</v>
      </c>
      <c r="AH5" s="244" t="s">
        <v>388</v>
      </c>
      <c r="AI5" s="249" t="s">
        <v>389</v>
      </c>
      <c r="AJ5" s="249" t="s">
        <v>390</v>
      </c>
      <c r="AK5" s="249" t="s">
        <v>404</v>
      </c>
      <c r="AL5" s="249"/>
      <c r="AM5" s="249" t="s">
        <v>391</v>
      </c>
      <c r="AN5" s="249" t="s">
        <v>392</v>
      </c>
      <c r="AO5" s="244" t="s">
        <v>393</v>
      </c>
      <c r="AP5" s="250" t="s">
        <v>394</v>
      </c>
      <c r="AQ5" s="250" t="s">
        <v>395</v>
      </c>
      <c r="AR5" s="251">
        <v>1</v>
      </c>
      <c r="AS5" s="250" t="s">
        <v>394</v>
      </c>
      <c r="AT5" s="250" t="s">
        <v>396</v>
      </c>
      <c r="AU5" s="252" t="s">
        <v>397</v>
      </c>
      <c r="AV5" s="107">
        <v>3.2250000000000001</v>
      </c>
      <c r="AW5" s="253"/>
      <c r="AX5" s="245"/>
      <c r="AY5" s="245"/>
      <c r="AZ5" s="253">
        <f t="shared" ref="AZ5:AZ36" si="0">IF(L5="","",IF(AY5="",IFERROR(AW5*1,0),IFERROR(AW5+AX5*AY5,0)))</f>
        <v>0</v>
      </c>
      <c r="BA5" s="245" t="s">
        <v>398</v>
      </c>
    </row>
    <row r="6" spans="1:53" s="3" customFormat="1" ht="50.25" customHeight="1" x14ac:dyDescent="0.4">
      <c r="A6" s="7">
        <v>1</v>
      </c>
      <c r="B6" s="159"/>
      <c r="C6" s="159"/>
      <c r="D6" s="152"/>
      <c r="E6" s="259"/>
      <c r="F6" s="259"/>
      <c r="G6" s="159"/>
      <c r="H6" s="8"/>
      <c r="I6" s="8"/>
      <c r="J6" s="8"/>
      <c r="K6" s="8"/>
      <c r="L6" s="8"/>
      <c r="M6" s="8"/>
      <c r="N6" s="8"/>
      <c r="O6" s="8"/>
      <c r="P6" s="9"/>
      <c r="Q6" s="8"/>
      <c r="R6" s="8"/>
      <c r="S6" s="8"/>
      <c r="T6" s="114"/>
      <c r="U6" s="8"/>
      <c r="V6" s="8"/>
      <c r="W6" s="8"/>
      <c r="X6" s="257"/>
      <c r="Y6" s="160"/>
      <c r="Z6" s="161"/>
      <c r="AA6" s="8"/>
      <c r="AB6" s="8"/>
      <c r="AC6" s="8"/>
      <c r="AD6" s="11"/>
      <c r="AE6" s="11" t="str">
        <f>IF($AD6="","",IFERROR(VLOOKUP($AD6,'4.国・地域コード'!$B:$E,2,0),"ERROR"))</f>
        <v/>
      </c>
      <c r="AF6" s="11" t="str">
        <f>IF($AD6="","",IFERROR(VLOOKUP($AD6,'4.国・地域コード'!$B:$E,3,0),"ERROR"))</f>
        <v/>
      </c>
      <c r="AG6" s="8"/>
      <c r="AH6" s="8"/>
      <c r="AI6" s="11"/>
      <c r="AJ6" s="11"/>
      <c r="AK6" s="11"/>
      <c r="AL6" s="11"/>
      <c r="AM6" s="11"/>
      <c r="AN6" s="11"/>
      <c r="AO6" s="8"/>
      <c r="AP6" s="12"/>
      <c r="AQ6" s="12"/>
      <c r="AR6" s="14"/>
      <c r="AS6" s="12"/>
      <c r="AT6" s="12"/>
      <c r="AU6" s="14"/>
      <c r="AV6" s="106"/>
      <c r="AW6" s="16"/>
      <c r="AX6" s="7"/>
      <c r="AY6" s="7"/>
      <c r="AZ6" s="16" t="str">
        <f t="shared" si="0"/>
        <v/>
      </c>
      <c r="BA6" s="15"/>
    </row>
    <row r="7" spans="1:53" s="3" customFormat="1" ht="50.25" customHeight="1" x14ac:dyDescent="0.4">
      <c r="A7" s="7">
        <v>2</v>
      </c>
      <c r="B7" s="255"/>
      <c r="C7" s="255"/>
      <c r="D7" s="152"/>
      <c r="E7" s="259"/>
      <c r="F7" s="259"/>
      <c r="G7" s="255"/>
      <c r="H7" s="17"/>
      <c r="I7" s="17"/>
      <c r="J7" s="17"/>
      <c r="K7" s="17"/>
      <c r="L7" s="17"/>
      <c r="M7" s="17"/>
      <c r="N7" s="17"/>
      <c r="O7" s="17"/>
      <c r="P7" s="18"/>
      <c r="Q7" s="17"/>
      <c r="R7" s="17"/>
      <c r="S7" s="17"/>
      <c r="T7" s="115"/>
      <c r="U7" s="17"/>
      <c r="V7" s="8"/>
      <c r="W7" s="17"/>
      <c r="X7" s="257"/>
      <c r="Y7" s="160"/>
      <c r="Z7" s="161"/>
      <c r="AA7" s="17"/>
      <c r="AB7" s="17"/>
      <c r="AC7" s="17"/>
      <c r="AD7" s="19"/>
      <c r="AE7" s="11" t="str">
        <f>IF($AD7="","",IFERROR(VLOOKUP($AD7,'4.国・地域コード'!$B:$E,2,0),"ERROR"))</f>
        <v/>
      </c>
      <c r="AF7" s="11" t="str">
        <f>IF($AD7="","",IFERROR(VLOOKUP($AD7,'4.国・地域コード'!$B:$E,3,0),"ERROR"))</f>
        <v/>
      </c>
      <c r="AG7" s="17"/>
      <c r="AH7" s="17"/>
      <c r="AI7" s="19"/>
      <c r="AJ7" s="19"/>
      <c r="AK7" s="19"/>
      <c r="AL7" s="19"/>
      <c r="AM7" s="19"/>
      <c r="AN7" s="19"/>
      <c r="AO7" s="17"/>
      <c r="AP7" s="20"/>
      <c r="AQ7" s="20"/>
      <c r="AR7" s="21"/>
      <c r="AS7" s="20"/>
      <c r="AT7" s="20"/>
      <c r="AU7" s="21"/>
      <c r="AV7" s="106"/>
      <c r="AW7" s="16"/>
      <c r="AX7" s="16"/>
      <c r="AY7" s="16"/>
      <c r="AZ7" s="16" t="str">
        <f t="shared" si="0"/>
        <v/>
      </c>
      <c r="BA7" s="7"/>
    </row>
    <row r="8" spans="1:53" s="3" customFormat="1" ht="50.25" customHeight="1" x14ac:dyDescent="0.4">
      <c r="A8" s="7">
        <v>3</v>
      </c>
      <c r="B8" s="255"/>
      <c r="C8" s="255"/>
      <c r="D8" s="152"/>
      <c r="E8" s="259"/>
      <c r="F8" s="259"/>
      <c r="G8" s="255"/>
      <c r="H8" s="8"/>
      <c r="I8" s="8"/>
      <c r="J8" s="8"/>
      <c r="K8" s="8"/>
      <c r="L8" s="8"/>
      <c r="M8" s="8"/>
      <c r="N8" s="8"/>
      <c r="O8" s="8"/>
      <c r="P8" s="9"/>
      <c r="Q8" s="8"/>
      <c r="R8" s="8"/>
      <c r="S8" s="8"/>
      <c r="T8" s="114"/>
      <c r="U8" s="8"/>
      <c r="V8" s="8"/>
      <c r="W8" s="8"/>
      <c r="X8" s="257"/>
      <c r="Y8" s="160"/>
      <c r="Z8" s="161"/>
      <c r="AA8" s="8"/>
      <c r="AB8" s="8"/>
      <c r="AC8" s="8"/>
      <c r="AD8" s="11"/>
      <c r="AE8" s="11" t="str">
        <f>IF($AD8="","",IFERROR(VLOOKUP($AD8,'4.国・地域コード'!$B:$E,2,0),"ERROR"))</f>
        <v/>
      </c>
      <c r="AF8" s="11" t="str">
        <f>IF($AD8="","",IFERROR(VLOOKUP($AD8,'4.国・地域コード'!$B:$E,3,0),"ERROR"))</f>
        <v/>
      </c>
      <c r="AG8" s="8"/>
      <c r="AH8" s="8"/>
      <c r="AI8" s="11"/>
      <c r="AJ8" s="11"/>
      <c r="AK8" s="11"/>
      <c r="AL8" s="11"/>
      <c r="AM8" s="11"/>
      <c r="AN8" s="11"/>
      <c r="AO8" s="8"/>
      <c r="AP8" s="12"/>
      <c r="AQ8" s="12"/>
      <c r="AR8" s="14"/>
      <c r="AS8" s="12"/>
      <c r="AT8" s="12"/>
      <c r="AU8" s="14"/>
      <c r="AV8" s="106"/>
      <c r="AW8" s="16"/>
      <c r="AX8" s="7"/>
      <c r="AY8" s="22"/>
      <c r="AZ8" s="16" t="str">
        <f t="shared" si="0"/>
        <v/>
      </c>
      <c r="BA8" s="15"/>
    </row>
    <row r="9" spans="1:53" s="3" customFormat="1" ht="50.25" customHeight="1" x14ac:dyDescent="0.4">
      <c r="A9" s="7">
        <v>4</v>
      </c>
      <c r="B9" s="255"/>
      <c r="C9" s="255"/>
      <c r="D9" s="152"/>
      <c r="E9" s="259"/>
      <c r="F9" s="259"/>
      <c r="G9" s="255"/>
      <c r="H9" s="8"/>
      <c r="I9" s="8"/>
      <c r="J9" s="8"/>
      <c r="K9" s="8"/>
      <c r="L9" s="8"/>
      <c r="M9" s="8"/>
      <c r="N9" s="8"/>
      <c r="O9" s="8"/>
      <c r="P9" s="9"/>
      <c r="Q9" s="8"/>
      <c r="R9" s="8"/>
      <c r="S9" s="8"/>
      <c r="T9" s="114"/>
      <c r="U9" s="8"/>
      <c r="V9" s="8"/>
      <c r="W9" s="8"/>
      <c r="X9" s="257"/>
      <c r="Y9" s="160"/>
      <c r="Z9" s="161"/>
      <c r="AA9" s="8"/>
      <c r="AB9" s="8"/>
      <c r="AC9" s="8"/>
      <c r="AD9" s="11"/>
      <c r="AE9" s="11" t="str">
        <f>IF($AD9="","",IFERROR(VLOOKUP($AD9,'4.国・地域コード'!$B:$E,2,0),"ERROR"))</f>
        <v/>
      </c>
      <c r="AF9" s="11" t="str">
        <f>IF($AD9="","",IFERROR(VLOOKUP($AD9,'4.国・地域コード'!$B:$E,3,0),"ERROR"))</f>
        <v/>
      </c>
      <c r="AG9" s="8"/>
      <c r="AH9" s="8"/>
      <c r="AI9" s="11"/>
      <c r="AJ9" s="11"/>
      <c r="AK9" s="11"/>
      <c r="AL9" s="11"/>
      <c r="AM9" s="11"/>
      <c r="AN9" s="11"/>
      <c r="AO9" s="8"/>
      <c r="AP9" s="12"/>
      <c r="AQ9" s="12"/>
      <c r="AR9" s="14"/>
      <c r="AS9" s="12"/>
      <c r="AT9" s="12"/>
      <c r="AU9" s="14"/>
      <c r="AV9" s="106"/>
      <c r="AW9" s="16"/>
      <c r="AX9" s="7"/>
      <c r="AY9" s="22"/>
      <c r="AZ9" s="16" t="str">
        <f t="shared" si="0"/>
        <v/>
      </c>
      <c r="BA9" s="15"/>
    </row>
    <row r="10" spans="1:53" s="3" customFormat="1" ht="50.25" customHeight="1" x14ac:dyDescent="0.4">
      <c r="A10" s="7">
        <v>5</v>
      </c>
      <c r="B10" s="255"/>
      <c r="C10" s="255"/>
      <c r="D10" s="152"/>
      <c r="E10" s="259"/>
      <c r="F10" s="259"/>
      <c r="G10" s="255"/>
      <c r="H10" s="8"/>
      <c r="I10" s="8"/>
      <c r="J10" s="8"/>
      <c r="K10" s="8"/>
      <c r="L10" s="8"/>
      <c r="M10" s="8"/>
      <c r="N10" s="8"/>
      <c r="O10" s="8"/>
      <c r="P10" s="9"/>
      <c r="Q10" s="8"/>
      <c r="R10" s="8"/>
      <c r="S10" s="8"/>
      <c r="T10" s="114"/>
      <c r="U10" s="8"/>
      <c r="V10" s="8"/>
      <c r="W10" s="8"/>
      <c r="X10" s="257"/>
      <c r="Y10" s="160"/>
      <c r="Z10" s="161"/>
      <c r="AA10" s="8"/>
      <c r="AB10" s="8"/>
      <c r="AC10" s="8"/>
      <c r="AD10" s="10"/>
      <c r="AE10" s="11" t="str">
        <f>IF($AD10="","",IFERROR(VLOOKUP($AD10,'4.国・地域コード'!$B:$E,2,0),"ERROR"))</f>
        <v/>
      </c>
      <c r="AF10" s="11" t="str">
        <f>IF($AD10="","",IFERROR(VLOOKUP($AD10,'4.国・地域コード'!$B:$E,3,0),"ERROR"))</f>
        <v/>
      </c>
      <c r="AG10" s="8"/>
      <c r="AH10" s="8"/>
      <c r="AI10" s="11"/>
      <c r="AJ10" s="11"/>
      <c r="AK10" s="11"/>
      <c r="AL10" s="11"/>
      <c r="AM10" s="11"/>
      <c r="AN10" s="11"/>
      <c r="AO10" s="8"/>
      <c r="AP10" s="12"/>
      <c r="AQ10" s="12"/>
      <c r="AR10" s="13"/>
      <c r="AS10" s="12"/>
      <c r="AT10" s="12"/>
      <c r="AU10" s="14"/>
      <c r="AV10" s="106"/>
      <c r="AW10" s="16"/>
      <c r="AX10" s="7"/>
      <c r="AY10" s="22"/>
      <c r="AZ10" s="16" t="str">
        <f t="shared" si="0"/>
        <v/>
      </c>
      <c r="BA10" s="15"/>
    </row>
    <row r="11" spans="1:53" s="3" customFormat="1" ht="50.25" customHeight="1" x14ac:dyDescent="0.4">
      <c r="A11" s="7">
        <v>6</v>
      </c>
      <c r="B11" s="255"/>
      <c r="C11" s="255"/>
      <c r="D11" s="152"/>
      <c r="E11" s="259"/>
      <c r="F11" s="259"/>
      <c r="G11" s="255"/>
      <c r="H11" s="8"/>
      <c r="I11" s="8"/>
      <c r="J11" s="8"/>
      <c r="K11" s="8"/>
      <c r="L11" s="8"/>
      <c r="M11" s="8"/>
      <c r="N11" s="8"/>
      <c r="O11" s="8"/>
      <c r="P11" s="9"/>
      <c r="Q11" s="8"/>
      <c r="R11" s="8"/>
      <c r="S11" s="8"/>
      <c r="T11" s="114"/>
      <c r="U11" s="8"/>
      <c r="V11" s="8"/>
      <c r="W11" s="8"/>
      <c r="X11" s="257"/>
      <c r="Y11" s="160"/>
      <c r="Z11" s="161"/>
      <c r="AA11" s="8"/>
      <c r="AB11" s="8"/>
      <c r="AC11" s="8"/>
      <c r="AD11" s="11"/>
      <c r="AE11" s="11" t="str">
        <f>IF($AD11="","",IFERROR(VLOOKUP($AD11,'4.国・地域コード'!$B:$E,2,0),"ERROR"))</f>
        <v/>
      </c>
      <c r="AF11" s="11" t="str">
        <f>IF($AD11="","",IFERROR(VLOOKUP($AD11,'4.国・地域コード'!$B:$E,3,0),"ERROR"))</f>
        <v/>
      </c>
      <c r="AG11" s="8"/>
      <c r="AH11" s="8"/>
      <c r="AI11" s="11"/>
      <c r="AJ11" s="11"/>
      <c r="AK11" s="11"/>
      <c r="AL11" s="11"/>
      <c r="AM11" s="11"/>
      <c r="AN11" s="11"/>
      <c r="AO11" s="8"/>
      <c r="AP11" s="12"/>
      <c r="AQ11" s="12"/>
      <c r="AR11" s="13"/>
      <c r="AS11" s="12"/>
      <c r="AT11" s="12"/>
      <c r="AU11" s="14"/>
      <c r="AV11" s="106"/>
      <c r="AW11" s="16"/>
      <c r="AX11" s="7"/>
      <c r="AY11" s="7"/>
      <c r="AZ11" s="16" t="str">
        <f t="shared" si="0"/>
        <v/>
      </c>
      <c r="BA11" s="15"/>
    </row>
    <row r="12" spans="1:53" s="3" customFormat="1" ht="50.25" customHeight="1" x14ac:dyDescent="0.4">
      <c r="A12" s="7">
        <v>7</v>
      </c>
      <c r="B12" s="255"/>
      <c r="C12" s="255"/>
      <c r="D12" s="152"/>
      <c r="E12" s="259"/>
      <c r="F12" s="259"/>
      <c r="G12" s="255"/>
      <c r="H12" s="8"/>
      <c r="I12" s="8"/>
      <c r="J12" s="8"/>
      <c r="K12" s="8"/>
      <c r="L12" s="8"/>
      <c r="M12" s="8"/>
      <c r="N12" s="8"/>
      <c r="O12" s="8"/>
      <c r="P12" s="9"/>
      <c r="Q12" s="8"/>
      <c r="R12" s="8"/>
      <c r="S12" s="8"/>
      <c r="T12" s="114"/>
      <c r="U12" s="8"/>
      <c r="V12" s="8"/>
      <c r="W12" s="8"/>
      <c r="X12" s="257"/>
      <c r="Y12" s="160"/>
      <c r="Z12" s="161"/>
      <c r="AA12" s="8"/>
      <c r="AB12" s="8"/>
      <c r="AC12" s="8"/>
      <c r="AD12" s="11"/>
      <c r="AE12" s="11" t="str">
        <f>IF($AD12="","",IFERROR(VLOOKUP($AD12,'4.国・地域コード'!$B:$E,2,0),"ERROR"))</f>
        <v/>
      </c>
      <c r="AF12" s="11" t="str">
        <f>IF($AD12="","",IFERROR(VLOOKUP($AD12,'4.国・地域コード'!$B:$E,3,0),"ERROR"))</f>
        <v/>
      </c>
      <c r="AG12" s="8"/>
      <c r="AH12" s="8"/>
      <c r="AI12" s="11"/>
      <c r="AJ12" s="11"/>
      <c r="AK12" s="11"/>
      <c r="AL12" s="11"/>
      <c r="AM12" s="11"/>
      <c r="AN12" s="11"/>
      <c r="AO12" s="8"/>
      <c r="AP12" s="12"/>
      <c r="AQ12" s="12"/>
      <c r="AR12" s="13"/>
      <c r="AS12" s="12"/>
      <c r="AT12" s="12"/>
      <c r="AU12" s="14"/>
      <c r="AV12" s="106"/>
      <c r="AW12" s="16"/>
      <c r="AX12" s="7"/>
      <c r="AY12" s="7"/>
      <c r="AZ12" s="16" t="str">
        <f t="shared" si="0"/>
        <v/>
      </c>
      <c r="BA12" s="15"/>
    </row>
    <row r="13" spans="1:53" s="3" customFormat="1" ht="50.25" customHeight="1" x14ac:dyDescent="0.4">
      <c r="A13" s="7">
        <v>8</v>
      </c>
      <c r="B13" s="255"/>
      <c r="C13" s="255"/>
      <c r="D13" s="152"/>
      <c r="E13" s="259"/>
      <c r="F13" s="259"/>
      <c r="G13" s="255"/>
      <c r="H13" s="8"/>
      <c r="I13" s="8"/>
      <c r="J13" s="8"/>
      <c r="K13" s="8"/>
      <c r="L13" s="8"/>
      <c r="M13" s="8"/>
      <c r="N13" s="8"/>
      <c r="O13" s="8"/>
      <c r="P13" s="9"/>
      <c r="Q13" s="8"/>
      <c r="R13" s="8"/>
      <c r="S13" s="8"/>
      <c r="T13" s="114"/>
      <c r="U13" s="8"/>
      <c r="V13" s="8"/>
      <c r="W13" s="8"/>
      <c r="X13" s="257"/>
      <c r="Y13" s="160"/>
      <c r="Z13" s="161"/>
      <c r="AA13" s="8"/>
      <c r="AB13" s="8"/>
      <c r="AC13" s="8"/>
      <c r="AD13" s="11"/>
      <c r="AE13" s="11" t="str">
        <f>IF($AD13="","",IFERROR(VLOOKUP($AD13,'4.国・地域コード'!$B:$E,2,0),"ERROR"))</f>
        <v/>
      </c>
      <c r="AF13" s="11" t="str">
        <f>IF($AD13="","",IFERROR(VLOOKUP($AD13,'4.国・地域コード'!$B:$E,3,0),"ERROR"))</f>
        <v/>
      </c>
      <c r="AG13" s="8"/>
      <c r="AH13" s="8"/>
      <c r="AI13" s="11"/>
      <c r="AJ13" s="11"/>
      <c r="AK13" s="11"/>
      <c r="AL13" s="11"/>
      <c r="AM13" s="11"/>
      <c r="AN13" s="11"/>
      <c r="AO13" s="8"/>
      <c r="AP13" s="12"/>
      <c r="AQ13" s="12"/>
      <c r="AR13" s="14"/>
      <c r="AS13" s="12"/>
      <c r="AT13" s="12"/>
      <c r="AU13" s="14"/>
      <c r="AV13" s="106"/>
      <c r="AW13" s="16"/>
      <c r="AX13" s="7"/>
      <c r="AY13" s="22"/>
      <c r="AZ13" s="16" t="str">
        <f t="shared" si="0"/>
        <v/>
      </c>
      <c r="BA13" s="15"/>
    </row>
    <row r="14" spans="1:53" s="3" customFormat="1" ht="50.25" customHeight="1" x14ac:dyDescent="0.4">
      <c r="A14" s="7">
        <v>9</v>
      </c>
      <c r="B14" s="255"/>
      <c r="C14" s="255"/>
      <c r="D14" s="152"/>
      <c r="E14" s="259"/>
      <c r="F14" s="259"/>
      <c r="G14" s="255"/>
      <c r="H14" s="8"/>
      <c r="I14" s="8"/>
      <c r="J14" s="8"/>
      <c r="K14" s="8"/>
      <c r="L14" s="8"/>
      <c r="M14" s="8"/>
      <c r="N14" s="8"/>
      <c r="O14" s="8"/>
      <c r="P14" s="9"/>
      <c r="Q14" s="8"/>
      <c r="R14" s="8"/>
      <c r="S14" s="8"/>
      <c r="T14" s="114"/>
      <c r="U14" s="8"/>
      <c r="V14" s="8"/>
      <c r="W14" s="8"/>
      <c r="X14" s="257"/>
      <c r="Y14" s="160"/>
      <c r="Z14" s="161"/>
      <c r="AA14" s="8"/>
      <c r="AB14" s="8"/>
      <c r="AC14" s="8"/>
      <c r="AD14" s="11"/>
      <c r="AE14" s="11" t="str">
        <f>IF($AD14="","",IFERROR(VLOOKUP($AD14,'4.国・地域コード'!$B:$E,2,0),"ERROR"))</f>
        <v/>
      </c>
      <c r="AF14" s="11" t="str">
        <f>IF($AD14="","",IFERROR(VLOOKUP($AD14,'4.国・地域コード'!$B:$E,3,0),"ERROR"))</f>
        <v/>
      </c>
      <c r="AG14" s="8"/>
      <c r="AH14" s="8"/>
      <c r="AI14" s="11"/>
      <c r="AJ14" s="11"/>
      <c r="AK14" s="11"/>
      <c r="AL14" s="11"/>
      <c r="AM14" s="11"/>
      <c r="AN14" s="11"/>
      <c r="AO14" s="8"/>
      <c r="AP14" s="12"/>
      <c r="AQ14" s="12"/>
      <c r="AR14" s="14"/>
      <c r="AS14" s="12"/>
      <c r="AT14" s="12"/>
      <c r="AU14" s="14"/>
      <c r="AV14" s="106"/>
      <c r="AW14" s="16"/>
      <c r="AX14" s="7"/>
      <c r="AY14" s="22"/>
      <c r="AZ14" s="16" t="str">
        <f t="shared" si="0"/>
        <v/>
      </c>
      <c r="BA14" s="15"/>
    </row>
    <row r="15" spans="1:53" s="3" customFormat="1" ht="50.25" customHeight="1" x14ac:dyDescent="0.4">
      <c r="A15" s="7">
        <v>10</v>
      </c>
      <c r="B15" s="255"/>
      <c r="C15" s="255"/>
      <c r="D15" s="152"/>
      <c r="E15" s="259"/>
      <c r="F15" s="259"/>
      <c r="G15" s="255"/>
      <c r="H15" s="8"/>
      <c r="I15" s="8"/>
      <c r="J15" s="8"/>
      <c r="K15" s="8"/>
      <c r="L15" s="8"/>
      <c r="M15" s="8"/>
      <c r="N15" s="8"/>
      <c r="O15" s="8"/>
      <c r="P15" s="9"/>
      <c r="Q15" s="8"/>
      <c r="R15" s="8"/>
      <c r="S15" s="8"/>
      <c r="T15" s="114"/>
      <c r="U15" s="8"/>
      <c r="V15" s="8"/>
      <c r="W15" s="8"/>
      <c r="X15" s="257"/>
      <c r="Y15" s="160"/>
      <c r="Z15" s="161"/>
      <c r="AA15" s="8"/>
      <c r="AB15" s="8"/>
      <c r="AC15" s="8"/>
      <c r="AD15" s="11"/>
      <c r="AE15" s="11" t="str">
        <f>IF($AD15="","",IFERROR(VLOOKUP($AD15,'4.国・地域コード'!$B:$E,2,0),"ERROR"))</f>
        <v/>
      </c>
      <c r="AF15" s="11" t="str">
        <f>IF($AD15="","",IFERROR(VLOOKUP($AD15,'4.国・地域コード'!$B:$E,3,0),"ERROR"))</f>
        <v/>
      </c>
      <c r="AG15" s="8"/>
      <c r="AH15" s="8"/>
      <c r="AI15" s="11"/>
      <c r="AJ15" s="11"/>
      <c r="AK15" s="11"/>
      <c r="AL15" s="11"/>
      <c r="AM15" s="11"/>
      <c r="AN15" s="11"/>
      <c r="AO15" s="8"/>
      <c r="AP15" s="12"/>
      <c r="AQ15" s="12"/>
      <c r="AR15" s="14"/>
      <c r="AS15" s="12"/>
      <c r="AT15" s="12"/>
      <c r="AU15" s="14"/>
      <c r="AV15" s="106"/>
      <c r="AW15" s="16"/>
      <c r="AX15" s="7"/>
      <c r="AY15" s="22"/>
      <c r="AZ15" s="16" t="str">
        <f t="shared" si="0"/>
        <v/>
      </c>
      <c r="BA15" s="15"/>
    </row>
    <row r="16" spans="1:53" s="3" customFormat="1" ht="50.25" customHeight="1" x14ac:dyDescent="0.4">
      <c r="A16" s="7">
        <v>11</v>
      </c>
      <c r="B16" s="255"/>
      <c r="C16" s="255"/>
      <c r="D16" s="153"/>
      <c r="E16" s="260"/>
      <c r="F16" s="260"/>
      <c r="G16" s="255"/>
      <c r="H16" s="8"/>
      <c r="I16" s="8"/>
      <c r="J16" s="8"/>
      <c r="K16" s="8"/>
      <c r="L16" s="8"/>
      <c r="M16" s="8"/>
      <c r="N16" s="8"/>
      <c r="O16" s="8"/>
      <c r="P16" s="9"/>
      <c r="Q16" s="8"/>
      <c r="R16" s="8"/>
      <c r="S16" s="8"/>
      <c r="T16" s="114"/>
      <c r="U16" s="8"/>
      <c r="V16" s="8"/>
      <c r="W16" s="8"/>
      <c r="X16" s="257"/>
      <c r="Y16" s="153"/>
      <c r="Z16" s="153"/>
      <c r="AA16" s="8"/>
      <c r="AB16" s="8"/>
      <c r="AC16" s="8"/>
      <c r="AD16" s="11"/>
      <c r="AE16" s="11" t="str">
        <f>IF($AD16="","",IFERROR(VLOOKUP($AD16,'4.国・地域コード'!$B:$E,2,0),"ERROR"))</f>
        <v/>
      </c>
      <c r="AF16" s="11" t="str">
        <f>IF($AD16="","",IFERROR(VLOOKUP($AD16,'4.国・地域コード'!$B:$E,3,0),"ERROR"))</f>
        <v/>
      </c>
      <c r="AG16" s="8"/>
      <c r="AH16" s="8"/>
      <c r="AI16" s="11"/>
      <c r="AJ16" s="11"/>
      <c r="AK16" s="11"/>
      <c r="AL16" s="11"/>
      <c r="AM16" s="11"/>
      <c r="AN16" s="11"/>
      <c r="AO16" s="8"/>
      <c r="AP16" s="12"/>
      <c r="AQ16" s="12"/>
      <c r="AR16" s="14"/>
      <c r="AS16" s="12"/>
      <c r="AT16" s="12"/>
      <c r="AU16" s="14"/>
      <c r="AV16" s="107"/>
      <c r="AW16" s="16"/>
      <c r="AX16" s="7"/>
      <c r="AY16" s="22"/>
      <c r="AZ16" s="16" t="str">
        <f t="shared" si="0"/>
        <v/>
      </c>
      <c r="BA16" s="15"/>
    </row>
    <row r="17" spans="1:53" s="3" customFormat="1" ht="50.25" customHeight="1" x14ac:dyDescent="0.4">
      <c r="A17" s="7">
        <v>12</v>
      </c>
      <c r="B17" s="255"/>
      <c r="C17" s="255"/>
      <c r="D17" s="153"/>
      <c r="E17" s="260"/>
      <c r="F17" s="260"/>
      <c r="G17" s="255"/>
      <c r="H17" s="8"/>
      <c r="I17" s="8"/>
      <c r="J17" s="8"/>
      <c r="K17" s="8"/>
      <c r="L17" s="8"/>
      <c r="M17" s="8"/>
      <c r="N17" s="8"/>
      <c r="O17" s="8"/>
      <c r="P17" s="9"/>
      <c r="Q17" s="8"/>
      <c r="R17" s="8"/>
      <c r="S17" s="8"/>
      <c r="T17" s="114"/>
      <c r="U17" s="8"/>
      <c r="V17" s="8"/>
      <c r="W17" s="8"/>
      <c r="X17" s="257"/>
      <c r="Y17" s="153"/>
      <c r="Z17" s="153"/>
      <c r="AA17" s="8"/>
      <c r="AB17" s="8"/>
      <c r="AC17" s="8"/>
      <c r="AD17" s="10"/>
      <c r="AE17" s="11" t="str">
        <f>IF($AD17="","",IFERROR(VLOOKUP($AD17,'4.国・地域コード'!$B:$E,2,0),"ERROR"))</f>
        <v/>
      </c>
      <c r="AF17" s="11" t="str">
        <f>IF($AD17="","",IFERROR(VLOOKUP($AD17,'4.国・地域コード'!$B:$E,3,0),"ERROR"))</f>
        <v/>
      </c>
      <c r="AG17" s="8"/>
      <c r="AH17" s="8"/>
      <c r="AI17" s="11"/>
      <c r="AJ17" s="11"/>
      <c r="AK17" s="23"/>
      <c r="AL17" s="11"/>
      <c r="AM17" s="11"/>
      <c r="AN17" s="11"/>
      <c r="AO17" s="8"/>
      <c r="AP17" s="12"/>
      <c r="AQ17" s="12"/>
      <c r="AR17" s="13"/>
      <c r="AS17" s="12"/>
      <c r="AT17" s="12"/>
      <c r="AU17" s="14"/>
      <c r="AV17" s="106"/>
      <c r="AW17" s="16"/>
      <c r="AX17" s="7"/>
      <c r="AY17" s="22"/>
      <c r="AZ17" s="16" t="str">
        <f t="shared" si="0"/>
        <v/>
      </c>
      <c r="BA17" s="15"/>
    </row>
    <row r="18" spans="1:53" s="25" customFormat="1" ht="50.25" customHeight="1" x14ac:dyDescent="0.4">
      <c r="A18" s="7">
        <v>13</v>
      </c>
      <c r="B18" s="255"/>
      <c r="C18" s="255"/>
      <c r="D18" s="153"/>
      <c r="E18" s="260"/>
      <c r="F18" s="260"/>
      <c r="G18" s="255"/>
      <c r="H18" s="8"/>
      <c r="I18" s="8"/>
      <c r="J18" s="8"/>
      <c r="K18" s="8"/>
      <c r="L18" s="8"/>
      <c r="M18" s="8"/>
      <c r="N18" s="8"/>
      <c r="O18" s="8"/>
      <c r="P18" s="9"/>
      <c r="Q18" s="8"/>
      <c r="R18" s="8"/>
      <c r="S18" s="8"/>
      <c r="T18" s="114"/>
      <c r="U18" s="8"/>
      <c r="V18" s="8"/>
      <c r="W18" s="8"/>
      <c r="X18" s="257"/>
      <c r="Y18" s="153"/>
      <c r="Z18" s="153"/>
      <c r="AA18" s="8"/>
      <c r="AB18" s="8"/>
      <c r="AC18" s="8"/>
      <c r="AD18" s="11"/>
      <c r="AE18" s="11" t="str">
        <f>IF($AD18="","",IFERROR(VLOOKUP($AD18,'4.国・地域コード'!$B:$E,2,0),"ERROR"))</f>
        <v/>
      </c>
      <c r="AF18" s="11" t="str">
        <f>IF($AD18="","",IFERROR(VLOOKUP($AD18,'4.国・地域コード'!$B:$E,3,0),"ERROR"))</f>
        <v/>
      </c>
      <c r="AG18" s="8"/>
      <c r="AH18" s="8"/>
      <c r="AI18" s="11"/>
      <c r="AJ18" s="11"/>
      <c r="AK18" s="11"/>
      <c r="AL18" s="11"/>
      <c r="AM18" s="11"/>
      <c r="AN18" s="11"/>
      <c r="AO18" s="8"/>
      <c r="AP18" s="12"/>
      <c r="AQ18" s="12"/>
      <c r="AR18" s="14"/>
      <c r="AS18" s="12"/>
      <c r="AT18" s="12"/>
      <c r="AU18" s="14"/>
      <c r="AV18" s="106"/>
      <c r="AW18" s="16"/>
      <c r="AX18" s="7"/>
      <c r="AY18" s="22"/>
      <c r="AZ18" s="16" t="str">
        <f t="shared" si="0"/>
        <v/>
      </c>
      <c r="BA18" s="24"/>
    </row>
    <row r="19" spans="1:53" s="25" customFormat="1" ht="50.25" customHeight="1" x14ac:dyDescent="0.4">
      <c r="A19" s="7">
        <v>14</v>
      </c>
      <c r="B19" s="255"/>
      <c r="C19" s="255"/>
      <c r="D19" s="153"/>
      <c r="E19" s="260"/>
      <c r="F19" s="260"/>
      <c r="G19" s="255"/>
      <c r="H19" s="8"/>
      <c r="I19" s="8"/>
      <c r="J19" s="8"/>
      <c r="K19" s="8"/>
      <c r="L19" s="8"/>
      <c r="M19" s="8"/>
      <c r="N19" s="8"/>
      <c r="O19" s="8"/>
      <c r="P19" s="9"/>
      <c r="Q19" s="8"/>
      <c r="R19" s="8"/>
      <c r="S19" s="8"/>
      <c r="T19" s="114"/>
      <c r="U19" s="8"/>
      <c r="V19" s="8"/>
      <c r="W19" s="8"/>
      <c r="X19" s="257"/>
      <c r="Y19" s="153"/>
      <c r="Z19" s="153"/>
      <c r="AA19" s="8"/>
      <c r="AB19" s="8"/>
      <c r="AC19" s="8"/>
      <c r="AD19" s="11"/>
      <c r="AE19" s="11" t="str">
        <f>IF($AD19="","",IFERROR(VLOOKUP($AD19,'4.国・地域コード'!$B:$E,2,0),"ERROR"))</f>
        <v/>
      </c>
      <c r="AF19" s="11" t="str">
        <f>IF($AD19="","",IFERROR(VLOOKUP($AD19,'4.国・地域コード'!$B:$E,3,0),"ERROR"))</f>
        <v/>
      </c>
      <c r="AG19" s="8"/>
      <c r="AH19" s="8"/>
      <c r="AI19" s="11"/>
      <c r="AJ19" s="11"/>
      <c r="AK19" s="11"/>
      <c r="AL19" s="11"/>
      <c r="AM19" s="11"/>
      <c r="AN19" s="11"/>
      <c r="AO19" s="8"/>
      <c r="AP19" s="12"/>
      <c r="AQ19" s="12"/>
      <c r="AR19" s="14"/>
      <c r="AS19" s="12"/>
      <c r="AT19" s="12"/>
      <c r="AU19" s="14"/>
      <c r="AV19" s="106"/>
      <c r="AW19" s="16"/>
      <c r="AX19" s="7"/>
      <c r="AY19" s="22"/>
      <c r="AZ19" s="16" t="str">
        <f t="shared" si="0"/>
        <v/>
      </c>
      <c r="BA19" s="15"/>
    </row>
    <row r="20" spans="1:53" s="3" customFormat="1" ht="50.25" customHeight="1" x14ac:dyDescent="0.4">
      <c r="A20" s="7">
        <v>15</v>
      </c>
      <c r="B20" s="255"/>
      <c r="C20" s="255"/>
      <c r="D20" s="153"/>
      <c r="E20" s="260"/>
      <c r="F20" s="260"/>
      <c r="G20" s="255"/>
      <c r="H20" s="8"/>
      <c r="I20" s="8"/>
      <c r="J20" s="8"/>
      <c r="K20" s="8"/>
      <c r="L20" s="8"/>
      <c r="M20" s="8"/>
      <c r="N20" s="8"/>
      <c r="O20" s="8"/>
      <c r="P20" s="9"/>
      <c r="Q20" s="8"/>
      <c r="R20" s="8"/>
      <c r="S20" s="8"/>
      <c r="T20" s="114"/>
      <c r="U20" s="8"/>
      <c r="V20" s="8"/>
      <c r="W20" s="8"/>
      <c r="X20" s="257"/>
      <c r="Y20" s="153"/>
      <c r="Z20" s="153"/>
      <c r="AA20" s="8"/>
      <c r="AB20" s="8"/>
      <c r="AC20" s="8"/>
      <c r="AD20" s="11"/>
      <c r="AE20" s="11" t="str">
        <f>IF($AD20="","",IFERROR(VLOOKUP($AD20,'4.国・地域コード'!$B:$E,2,0),"ERROR"))</f>
        <v/>
      </c>
      <c r="AF20" s="11" t="str">
        <f>IF($AD20="","",IFERROR(VLOOKUP($AD20,'4.国・地域コード'!$B:$E,3,0),"ERROR"))</f>
        <v/>
      </c>
      <c r="AG20" s="8"/>
      <c r="AH20" s="8"/>
      <c r="AI20" s="11"/>
      <c r="AJ20" s="11"/>
      <c r="AK20" s="11"/>
      <c r="AL20" s="11"/>
      <c r="AM20" s="11"/>
      <c r="AN20" s="11"/>
      <c r="AO20" s="8"/>
      <c r="AP20" s="12"/>
      <c r="AQ20" s="12"/>
      <c r="AR20" s="13"/>
      <c r="AS20" s="12"/>
      <c r="AT20" s="12"/>
      <c r="AU20" s="14"/>
      <c r="AV20" s="106"/>
      <c r="AW20" s="22"/>
      <c r="AX20" s="22"/>
      <c r="AY20" s="16"/>
      <c r="AZ20" s="16" t="str">
        <f t="shared" si="0"/>
        <v/>
      </c>
      <c r="BA20" s="15"/>
    </row>
    <row r="21" spans="1:53" s="3" customFormat="1" ht="50.25" customHeight="1" x14ac:dyDescent="0.4">
      <c r="A21" s="7">
        <v>16</v>
      </c>
      <c r="B21" s="255"/>
      <c r="C21" s="255"/>
      <c r="D21" s="153"/>
      <c r="E21" s="260"/>
      <c r="F21" s="260"/>
      <c r="G21" s="255"/>
      <c r="H21" s="8"/>
      <c r="I21" s="8"/>
      <c r="J21" s="8"/>
      <c r="K21" s="8"/>
      <c r="L21" s="8"/>
      <c r="M21" s="8"/>
      <c r="N21" s="8"/>
      <c r="O21" s="8"/>
      <c r="P21" s="9"/>
      <c r="Q21" s="8"/>
      <c r="R21" s="8"/>
      <c r="S21" s="8"/>
      <c r="T21" s="114"/>
      <c r="U21" s="8"/>
      <c r="V21" s="8"/>
      <c r="W21" s="8"/>
      <c r="X21" s="257"/>
      <c r="Y21" s="153"/>
      <c r="Z21" s="153"/>
      <c r="AA21" s="8"/>
      <c r="AB21" s="8"/>
      <c r="AC21" s="8"/>
      <c r="AD21" s="11"/>
      <c r="AE21" s="11" t="str">
        <f>IF($AD21="","",IFERROR(VLOOKUP($AD21,'4.国・地域コード'!$B:$E,2,0),"ERROR"))</f>
        <v/>
      </c>
      <c r="AF21" s="11" t="str">
        <f>IF($AD21="","",IFERROR(VLOOKUP($AD21,'4.国・地域コード'!$B:$E,3,0),"ERROR"))</f>
        <v/>
      </c>
      <c r="AG21" s="8"/>
      <c r="AH21" s="8"/>
      <c r="AI21" s="11"/>
      <c r="AJ21" s="11"/>
      <c r="AK21" s="11"/>
      <c r="AL21" s="11"/>
      <c r="AM21" s="11"/>
      <c r="AN21" s="11"/>
      <c r="AO21" s="8"/>
      <c r="AP21" s="12"/>
      <c r="AQ21" s="12"/>
      <c r="AR21" s="14"/>
      <c r="AS21" s="12"/>
      <c r="AT21" s="12"/>
      <c r="AU21" s="14"/>
      <c r="AV21" s="106"/>
      <c r="AW21" s="22"/>
      <c r="AX21" s="22"/>
      <c r="AY21" s="16"/>
      <c r="AZ21" s="16" t="str">
        <f t="shared" si="0"/>
        <v/>
      </c>
      <c r="BA21" s="15"/>
    </row>
    <row r="22" spans="1:53" s="3" customFormat="1" ht="50.25" customHeight="1" x14ac:dyDescent="0.4">
      <c r="A22" s="7">
        <v>17</v>
      </c>
      <c r="B22" s="255"/>
      <c r="C22" s="255"/>
      <c r="D22" s="153"/>
      <c r="E22" s="260"/>
      <c r="F22" s="260"/>
      <c r="G22" s="255"/>
      <c r="H22" s="8"/>
      <c r="I22" s="8"/>
      <c r="J22" s="8"/>
      <c r="K22" s="8"/>
      <c r="L22" s="8"/>
      <c r="M22" s="8"/>
      <c r="N22" s="8"/>
      <c r="O22" s="8"/>
      <c r="P22" s="9"/>
      <c r="Q22" s="8"/>
      <c r="R22" s="8"/>
      <c r="S22" s="8"/>
      <c r="T22" s="114"/>
      <c r="U22" s="8"/>
      <c r="V22" s="8"/>
      <c r="W22" s="8"/>
      <c r="X22" s="257"/>
      <c r="Y22" s="153"/>
      <c r="Z22" s="153"/>
      <c r="AA22" s="8"/>
      <c r="AB22" s="8"/>
      <c r="AC22" s="8"/>
      <c r="AD22" s="11"/>
      <c r="AE22" s="11" t="str">
        <f>IF($AD22="","",IFERROR(VLOOKUP($AD22,'4.国・地域コード'!$B:$E,2,0),"ERROR"))</f>
        <v/>
      </c>
      <c r="AF22" s="11" t="str">
        <f>IF($AD22="","",IFERROR(VLOOKUP($AD22,'4.国・地域コード'!$B:$E,3,0),"ERROR"))</f>
        <v/>
      </c>
      <c r="AG22" s="8"/>
      <c r="AH22" s="8"/>
      <c r="AI22" s="11"/>
      <c r="AJ22" s="11"/>
      <c r="AK22" s="11"/>
      <c r="AL22" s="11"/>
      <c r="AM22" s="11"/>
      <c r="AN22" s="11"/>
      <c r="AO22" s="8"/>
      <c r="AP22" s="12"/>
      <c r="AQ22" s="12"/>
      <c r="AR22" s="14"/>
      <c r="AS22" s="12"/>
      <c r="AT22" s="12"/>
      <c r="AU22" s="14"/>
      <c r="AV22" s="106"/>
      <c r="AW22" s="22"/>
      <c r="AX22" s="22"/>
      <c r="AY22" s="16"/>
      <c r="AZ22" s="16" t="str">
        <f t="shared" si="0"/>
        <v/>
      </c>
      <c r="BA22" s="15"/>
    </row>
    <row r="23" spans="1:53" s="3" customFormat="1" ht="50.25" customHeight="1" x14ac:dyDescent="0.4">
      <c r="A23" s="7">
        <v>18</v>
      </c>
      <c r="B23" s="255"/>
      <c r="C23" s="255"/>
      <c r="D23" s="153"/>
      <c r="E23" s="260"/>
      <c r="F23" s="260"/>
      <c r="G23" s="255"/>
      <c r="H23" s="8"/>
      <c r="I23" s="8"/>
      <c r="J23" s="8"/>
      <c r="K23" s="8"/>
      <c r="L23" s="8"/>
      <c r="M23" s="8"/>
      <c r="N23" s="8"/>
      <c r="O23" s="8"/>
      <c r="P23" s="9"/>
      <c r="Q23" s="8"/>
      <c r="R23" s="8"/>
      <c r="S23" s="8"/>
      <c r="T23" s="114"/>
      <c r="U23" s="8"/>
      <c r="V23" s="8"/>
      <c r="W23" s="8"/>
      <c r="X23" s="257"/>
      <c r="Y23" s="153"/>
      <c r="Z23" s="153"/>
      <c r="AA23" s="8"/>
      <c r="AB23" s="8"/>
      <c r="AC23" s="8"/>
      <c r="AD23" s="11"/>
      <c r="AE23" s="11" t="str">
        <f>IF($AD23="","",IFERROR(VLOOKUP($AD23,'4.国・地域コード'!$B:$E,2,0),"ERROR"))</f>
        <v/>
      </c>
      <c r="AF23" s="11" t="str">
        <f>IF($AD23="","",IFERROR(VLOOKUP($AD23,'4.国・地域コード'!$B:$E,3,0),"ERROR"))</f>
        <v/>
      </c>
      <c r="AG23" s="8"/>
      <c r="AH23" s="8"/>
      <c r="AI23" s="11"/>
      <c r="AJ23" s="11"/>
      <c r="AK23" s="11"/>
      <c r="AL23" s="11"/>
      <c r="AM23" s="11"/>
      <c r="AN23" s="11"/>
      <c r="AO23" s="8"/>
      <c r="AP23" s="12"/>
      <c r="AQ23" s="12"/>
      <c r="AR23" s="14"/>
      <c r="AS23" s="12"/>
      <c r="AT23" s="12"/>
      <c r="AU23" s="14"/>
      <c r="AV23" s="106"/>
      <c r="AW23" s="22"/>
      <c r="AX23" s="22"/>
      <c r="AY23" s="22"/>
      <c r="AZ23" s="16" t="str">
        <f t="shared" si="0"/>
        <v/>
      </c>
      <c r="BA23" s="15"/>
    </row>
    <row r="24" spans="1:53" s="3" customFormat="1" ht="50.25" customHeight="1" x14ac:dyDescent="0.4">
      <c r="A24" s="7">
        <v>19</v>
      </c>
      <c r="B24" s="255"/>
      <c r="C24" s="255"/>
      <c r="D24" s="153"/>
      <c r="E24" s="260"/>
      <c r="F24" s="260"/>
      <c r="G24" s="255"/>
      <c r="H24" s="8"/>
      <c r="I24" s="8"/>
      <c r="J24" s="8"/>
      <c r="K24" s="8"/>
      <c r="L24" s="8"/>
      <c r="M24" s="8"/>
      <c r="N24" s="8"/>
      <c r="O24" s="8"/>
      <c r="P24" s="9"/>
      <c r="Q24" s="8"/>
      <c r="R24" s="8"/>
      <c r="S24" s="8"/>
      <c r="T24" s="114"/>
      <c r="U24" s="8"/>
      <c r="V24" s="8"/>
      <c r="W24" s="8"/>
      <c r="X24" s="257"/>
      <c r="Y24" s="153"/>
      <c r="Z24" s="153"/>
      <c r="AA24" s="8"/>
      <c r="AB24" s="8"/>
      <c r="AC24" s="8"/>
      <c r="AD24" s="11"/>
      <c r="AE24" s="11" t="str">
        <f>IF($AD24="","",IFERROR(VLOOKUP($AD24,'4.国・地域コード'!$B:$E,2,0),"ERROR"))</f>
        <v/>
      </c>
      <c r="AF24" s="11" t="str">
        <f>IF($AD24="","",IFERROR(VLOOKUP($AD24,'4.国・地域コード'!$B:$E,3,0),"ERROR"))</f>
        <v/>
      </c>
      <c r="AG24" s="8"/>
      <c r="AH24" s="8"/>
      <c r="AI24" s="11"/>
      <c r="AJ24" s="11"/>
      <c r="AK24" s="11"/>
      <c r="AL24" s="11"/>
      <c r="AM24" s="11"/>
      <c r="AN24" s="11"/>
      <c r="AO24" s="8"/>
      <c r="AP24" s="12"/>
      <c r="AQ24" s="12"/>
      <c r="AR24" s="13"/>
      <c r="AS24" s="12"/>
      <c r="AT24" s="12"/>
      <c r="AU24" s="14"/>
      <c r="AV24" s="106"/>
      <c r="AW24" s="7"/>
      <c r="AX24" s="7"/>
      <c r="AY24" s="7"/>
      <c r="AZ24" s="16" t="str">
        <f t="shared" si="0"/>
        <v/>
      </c>
      <c r="BA24" s="15"/>
    </row>
    <row r="25" spans="1:53" s="3" customFormat="1" ht="50.25" customHeight="1" x14ac:dyDescent="0.4">
      <c r="A25" s="7">
        <v>20</v>
      </c>
      <c r="B25" s="255"/>
      <c r="C25" s="255"/>
      <c r="D25" s="153"/>
      <c r="E25" s="260"/>
      <c r="F25" s="260"/>
      <c r="G25" s="255"/>
      <c r="H25" s="8"/>
      <c r="I25" s="8"/>
      <c r="J25" s="8"/>
      <c r="K25" s="8"/>
      <c r="L25" s="8"/>
      <c r="M25" s="8"/>
      <c r="N25" s="8"/>
      <c r="O25" s="8"/>
      <c r="P25" s="9"/>
      <c r="Q25" s="8"/>
      <c r="R25" s="8"/>
      <c r="S25" s="8"/>
      <c r="T25" s="114"/>
      <c r="U25" s="8"/>
      <c r="V25" s="8"/>
      <c r="W25" s="8"/>
      <c r="X25" s="257"/>
      <c r="Y25" s="153"/>
      <c r="Z25" s="153"/>
      <c r="AA25" s="8"/>
      <c r="AB25" s="8"/>
      <c r="AC25" s="8"/>
      <c r="AD25" s="11"/>
      <c r="AE25" s="11" t="str">
        <f>IF($AD25="","",IFERROR(VLOOKUP($AD25,'4.国・地域コード'!$B:$E,2,0),"ERROR"))</f>
        <v/>
      </c>
      <c r="AF25" s="11" t="str">
        <f>IF($AD25="","",IFERROR(VLOOKUP($AD25,'4.国・地域コード'!$B:$E,3,0),"ERROR"))</f>
        <v/>
      </c>
      <c r="AG25" s="8"/>
      <c r="AH25" s="8"/>
      <c r="AI25" s="11"/>
      <c r="AJ25" s="11"/>
      <c r="AK25" s="11"/>
      <c r="AL25" s="11"/>
      <c r="AM25" s="11"/>
      <c r="AN25" s="11"/>
      <c r="AO25" s="8"/>
      <c r="AP25" s="12"/>
      <c r="AQ25" s="12"/>
      <c r="AR25" s="14"/>
      <c r="AS25" s="12"/>
      <c r="AT25" s="12"/>
      <c r="AU25" s="14"/>
      <c r="AV25" s="106"/>
      <c r="AW25" s="22"/>
      <c r="AX25" s="22"/>
      <c r="AY25" s="22"/>
      <c r="AZ25" s="16" t="str">
        <f t="shared" si="0"/>
        <v/>
      </c>
      <c r="BA25" s="15"/>
    </row>
    <row r="26" spans="1:53" s="25" customFormat="1" ht="50.25" customHeight="1" x14ac:dyDescent="0.4">
      <c r="A26" s="7">
        <v>21</v>
      </c>
      <c r="B26" s="255"/>
      <c r="C26" s="255"/>
      <c r="D26" s="153"/>
      <c r="E26" s="260"/>
      <c r="F26" s="260"/>
      <c r="G26" s="255"/>
      <c r="H26" s="8"/>
      <c r="I26" s="8"/>
      <c r="J26" s="8"/>
      <c r="K26" s="8"/>
      <c r="L26" s="8"/>
      <c r="M26" s="8"/>
      <c r="N26" s="8"/>
      <c r="O26" s="8"/>
      <c r="P26" s="9"/>
      <c r="Q26" s="8"/>
      <c r="R26" s="8"/>
      <c r="S26" s="8"/>
      <c r="T26" s="114"/>
      <c r="U26" s="8"/>
      <c r="V26" s="8"/>
      <c r="W26" s="8"/>
      <c r="X26" s="257"/>
      <c r="Y26" s="153"/>
      <c r="Z26" s="153"/>
      <c r="AA26" s="8"/>
      <c r="AB26" s="8"/>
      <c r="AC26" s="8"/>
      <c r="AD26" s="11"/>
      <c r="AE26" s="11" t="str">
        <f>IF($AD26="","",IFERROR(VLOOKUP($AD26,'4.国・地域コード'!$B:$E,2,0),"ERROR"))</f>
        <v/>
      </c>
      <c r="AF26" s="11" t="str">
        <f>IF($AD26="","",IFERROR(VLOOKUP($AD26,'4.国・地域コード'!$B:$E,3,0),"ERROR"))</f>
        <v/>
      </c>
      <c r="AG26" s="8"/>
      <c r="AH26" s="8"/>
      <c r="AI26" s="11"/>
      <c r="AJ26" s="11"/>
      <c r="AK26" s="11"/>
      <c r="AL26" s="11"/>
      <c r="AM26" s="11"/>
      <c r="AN26" s="11"/>
      <c r="AO26" s="8"/>
      <c r="AP26" s="12"/>
      <c r="AQ26" s="12"/>
      <c r="AR26" s="13"/>
      <c r="AS26" s="12"/>
      <c r="AT26" s="12"/>
      <c r="AU26" s="14"/>
      <c r="AV26" s="106"/>
      <c r="AW26" s="22"/>
      <c r="AX26" s="22"/>
      <c r="AY26" s="22"/>
      <c r="AZ26" s="16" t="str">
        <f t="shared" si="0"/>
        <v/>
      </c>
      <c r="BA26" s="15"/>
    </row>
    <row r="27" spans="1:53" s="25" customFormat="1" ht="50.25" customHeight="1" x14ac:dyDescent="0.4">
      <c r="A27" s="7">
        <v>22</v>
      </c>
      <c r="B27" s="256"/>
      <c r="C27" s="256"/>
      <c r="D27" s="153"/>
      <c r="E27" s="260"/>
      <c r="F27" s="260"/>
      <c r="G27" s="256"/>
      <c r="H27" s="8"/>
      <c r="I27" s="8"/>
      <c r="J27" s="8"/>
      <c r="K27" s="8"/>
      <c r="L27" s="8"/>
      <c r="M27" s="8"/>
      <c r="N27" s="8"/>
      <c r="O27" s="8"/>
      <c r="P27" s="9"/>
      <c r="Q27" s="8"/>
      <c r="R27" s="8"/>
      <c r="S27" s="8"/>
      <c r="T27" s="114"/>
      <c r="U27" s="8"/>
      <c r="V27" s="8"/>
      <c r="W27" s="8"/>
      <c r="X27" s="257"/>
      <c r="Y27" s="153"/>
      <c r="Z27" s="153"/>
      <c r="AA27" s="8"/>
      <c r="AB27" s="8"/>
      <c r="AC27" s="8"/>
      <c r="AD27" s="11"/>
      <c r="AE27" s="11" t="str">
        <f>IF($AD27="","",IFERROR(VLOOKUP($AD27,'4.国・地域コード'!$B:$E,2,0),"ERROR"))</f>
        <v/>
      </c>
      <c r="AF27" s="11" t="str">
        <f>IF($AD27="","",IFERROR(VLOOKUP($AD27,'4.国・地域コード'!$B:$E,3,0),"ERROR"))</f>
        <v/>
      </c>
      <c r="AG27" s="8"/>
      <c r="AH27" s="8"/>
      <c r="AI27" s="11"/>
      <c r="AJ27" s="11"/>
      <c r="AK27" s="11"/>
      <c r="AL27" s="11"/>
      <c r="AM27" s="11"/>
      <c r="AN27" s="11"/>
      <c r="AO27" s="8"/>
      <c r="AP27" s="12"/>
      <c r="AQ27" s="12"/>
      <c r="AR27" s="13"/>
      <c r="AS27" s="12"/>
      <c r="AT27" s="12"/>
      <c r="AU27" s="14"/>
      <c r="AV27" s="106"/>
      <c r="AW27" s="7"/>
      <c r="AX27" s="7"/>
      <c r="AY27" s="7"/>
      <c r="AZ27" s="16" t="str">
        <f t="shared" si="0"/>
        <v/>
      </c>
      <c r="BA27" s="15"/>
    </row>
    <row r="28" spans="1:53" s="25" customFormat="1" ht="50.25" customHeight="1" x14ac:dyDescent="0.4">
      <c r="A28" s="7">
        <v>23</v>
      </c>
      <c r="B28" s="256"/>
      <c r="C28" s="256"/>
      <c r="D28" s="153"/>
      <c r="E28" s="260"/>
      <c r="F28" s="260"/>
      <c r="G28" s="256"/>
      <c r="H28" s="8"/>
      <c r="I28" s="8"/>
      <c r="J28" s="8"/>
      <c r="K28" s="8"/>
      <c r="L28" s="8"/>
      <c r="M28" s="8"/>
      <c r="N28" s="8"/>
      <c r="O28" s="8"/>
      <c r="P28" s="9"/>
      <c r="Q28" s="8"/>
      <c r="R28" s="8"/>
      <c r="S28" s="8"/>
      <c r="T28" s="114"/>
      <c r="U28" s="8"/>
      <c r="V28" s="8"/>
      <c r="W28" s="8"/>
      <c r="X28" s="257"/>
      <c r="Y28" s="153"/>
      <c r="Z28" s="153"/>
      <c r="AA28" s="8"/>
      <c r="AB28" s="8"/>
      <c r="AC28" s="8"/>
      <c r="AD28" s="11"/>
      <c r="AE28" s="11" t="str">
        <f>IF($AD28="","",IFERROR(VLOOKUP($AD28,'4.国・地域コード'!$B:$E,2,0),"ERROR"))</f>
        <v/>
      </c>
      <c r="AF28" s="11" t="str">
        <f>IF($AD28="","",IFERROR(VLOOKUP($AD28,'4.国・地域コード'!$B:$E,3,0),"ERROR"))</f>
        <v/>
      </c>
      <c r="AG28" s="8"/>
      <c r="AH28" s="8"/>
      <c r="AI28" s="11"/>
      <c r="AJ28" s="11"/>
      <c r="AK28" s="11"/>
      <c r="AL28" s="11"/>
      <c r="AM28" s="11"/>
      <c r="AN28" s="11"/>
      <c r="AO28" s="8"/>
      <c r="AP28" s="12"/>
      <c r="AQ28" s="12"/>
      <c r="AR28" s="14"/>
      <c r="AS28" s="12"/>
      <c r="AT28" s="12"/>
      <c r="AU28" s="14"/>
      <c r="AV28" s="106"/>
      <c r="AW28" s="22"/>
      <c r="AX28" s="22"/>
      <c r="AY28" s="22"/>
      <c r="AZ28" s="16" t="str">
        <f t="shared" si="0"/>
        <v/>
      </c>
      <c r="BA28" s="15"/>
    </row>
    <row r="29" spans="1:53" s="25" customFormat="1" ht="50.25" customHeight="1" x14ac:dyDescent="0.4">
      <c r="A29" s="7">
        <v>24</v>
      </c>
      <c r="B29" s="256"/>
      <c r="C29" s="256"/>
      <c r="D29" s="153"/>
      <c r="E29" s="260"/>
      <c r="F29" s="260"/>
      <c r="G29" s="256"/>
      <c r="H29" s="8"/>
      <c r="I29" s="8"/>
      <c r="J29" s="8"/>
      <c r="K29" s="8"/>
      <c r="L29" s="8"/>
      <c r="M29" s="8"/>
      <c r="N29" s="8"/>
      <c r="O29" s="8"/>
      <c r="P29" s="9"/>
      <c r="Q29" s="8"/>
      <c r="R29" s="8"/>
      <c r="S29" s="8"/>
      <c r="T29" s="114"/>
      <c r="U29" s="8"/>
      <c r="V29" s="8"/>
      <c r="W29" s="8"/>
      <c r="X29" s="257"/>
      <c r="Y29" s="153"/>
      <c r="Z29" s="153"/>
      <c r="AA29" s="8"/>
      <c r="AB29" s="8"/>
      <c r="AC29" s="8"/>
      <c r="AD29" s="11"/>
      <c r="AE29" s="11" t="str">
        <f>IF($AD29="","",IFERROR(VLOOKUP($AD29,'4.国・地域コード'!$B:$E,2,0),"ERROR"))</f>
        <v/>
      </c>
      <c r="AF29" s="11" t="str">
        <f>IF($AD29="","",IFERROR(VLOOKUP($AD29,'4.国・地域コード'!$B:$E,3,0),"ERROR"))</f>
        <v/>
      </c>
      <c r="AG29" s="8"/>
      <c r="AH29" s="8"/>
      <c r="AI29" s="11"/>
      <c r="AJ29" s="11"/>
      <c r="AK29" s="11"/>
      <c r="AL29" s="11"/>
      <c r="AM29" s="11"/>
      <c r="AN29" s="11"/>
      <c r="AO29" s="8"/>
      <c r="AP29" s="12"/>
      <c r="AQ29" s="12"/>
      <c r="AR29" s="14"/>
      <c r="AS29" s="12"/>
      <c r="AT29" s="12"/>
      <c r="AU29" s="14"/>
      <c r="AV29" s="106"/>
      <c r="AW29" s="22"/>
      <c r="AX29" s="22"/>
      <c r="AY29" s="22"/>
      <c r="AZ29" s="16" t="str">
        <f t="shared" si="0"/>
        <v/>
      </c>
      <c r="BA29" s="15"/>
    </row>
    <row r="30" spans="1:53" s="25" customFormat="1" ht="50.25" customHeight="1" x14ac:dyDescent="0.4">
      <c r="A30" s="7">
        <v>25</v>
      </c>
      <c r="B30" s="256"/>
      <c r="C30" s="256"/>
      <c r="D30" s="153"/>
      <c r="E30" s="260"/>
      <c r="F30" s="260"/>
      <c r="G30" s="256"/>
      <c r="H30" s="17"/>
      <c r="I30" s="17"/>
      <c r="J30" s="17"/>
      <c r="K30" s="17"/>
      <c r="L30" s="17"/>
      <c r="M30" s="17"/>
      <c r="N30" s="17"/>
      <c r="O30" s="17"/>
      <c r="P30" s="18"/>
      <c r="Q30" s="17"/>
      <c r="R30" s="17"/>
      <c r="S30" s="17"/>
      <c r="T30" s="115"/>
      <c r="U30" s="17"/>
      <c r="V30" s="8"/>
      <c r="W30" s="17"/>
      <c r="X30" s="257"/>
      <c r="Y30" s="153"/>
      <c r="Z30" s="153"/>
      <c r="AA30" s="17"/>
      <c r="AB30" s="17"/>
      <c r="AC30" s="17"/>
      <c r="AD30" s="26"/>
      <c r="AE30" s="11" t="str">
        <f>IF($AD30="","",IFERROR(VLOOKUP($AD30,'4.国・地域コード'!$B:$E,2,0),"ERROR"))</f>
        <v/>
      </c>
      <c r="AF30" s="11" t="str">
        <f>IF($AD30="","",IFERROR(VLOOKUP($AD30,'4.国・地域コード'!$B:$E,3,0),"ERROR"))</f>
        <v/>
      </c>
      <c r="AG30" s="17"/>
      <c r="AH30" s="17"/>
      <c r="AI30" s="19"/>
      <c r="AJ30" s="19"/>
      <c r="AK30" s="19"/>
      <c r="AL30" s="19"/>
      <c r="AM30" s="19"/>
      <c r="AN30" s="19"/>
      <c r="AO30" s="17"/>
      <c r="AP30" s="20"/>
      <c r="AQ30" s="20"/>
      <c r="AR30" s="27"/>
      <c r="AS30" s="20"/>
      <c r="AT30" s="20"/>
      <c r="AU30" s="21"/>
      <c r="AV30" s="106"/>
      <c r="AW30" s="22"/>
      <c r="AX30" s="22"/>
      <c r="AY30" s="22"/>
      <c r="AZ30" s="16" t="str">
        <f t="shared" si="0"/>
        <v/>
      </c>
      <c r="BA30" s="7"/>
    </row>
    <row r="31" spans="1:53" s="25" customFormat="1" ht="50.25" customHeight="1" x14ac:dyDescent="0.4">
      <c r="A31" s="7">
        <v>26</v>
      </c>
      <c r="B31" s="256"/>
      <c r="C31" s="256"/>
      <c r="D31" s="153"/>
      <c r="E31" s="260"/>
      <c r="F31" s="260"/>
      <c r="G31" s="256"/>
      <c r="H31" s="8"/>
      <c r="I31" s="8"/>
      <c r="J31" s="8"/>
      <c r="K31" s="8"/>
      <c r="L31" s="8"/>
      <c r="M31" s="8"/>
      <c r="N31" s="8"/>
      <c r="O31" s="8"/>
      <c r="P31" s="9"/>
      <c r="Q31" s="8"/>
      <c r="R31" s="8"/>
      <c r="S31" s="8"/>
      <c r="T31" s="114"/>
      <c r="U31" s="8"/>
      <c r="V31" s="8"/>
      <c r="W31" s="8"/>
      <c r="X31" s="257"/>
      <c r="Y31" s="153"/>
      <c r="Z31" s="153"/>
      <c r="AA31" s="8"/>
      <c r="AB31" s="8"/>
      <c r="AC31" s="8"/>
      <c r="AD31" s="11"/>
      <c r="AE31" s="11" t="str">
        <f>IF($AD31="","",IFERROR(VLOOKUP($AD31,'4.国・地域コード'!$B:$E,2,0),"ERROR"))</f>
        <v/>
      </c>
      <c r="AF31" s="11" t="str">
        <f>IF($AD31="","",IFERROR(VLOOKUP($AD31,'4.国・地域コード'!$B:$E,3,0),"ERROR"))</f>
        <v/>
      </c>
      <c r="AG31" s="8"/>
      <c r="AH31" s="8"/>
      <c r="AI31" s="11"/>
      <c r="AJ31" s="11"/>
      <c r="AK31" s="11"/>
      <c r="AL31" s="11"/>
      <c r="AM31" s="11"/>
      <c r="AN31" s="11"/>
      <c r="AO31" s="8"/>
      <c r="AP31" s="12"/>
      <c r="AQ31" s="12"/>
      <c r="AR31" s="14"/>
      <c r="AS31" s="12"/>
      <c r="AT31" s="12"/>
      <c r="AU31" s="14"/>
      <c r="AV31" s="106"/>
      <c r="AW31" s="22"/>
      <c r="AX31" s="22"/>
      <c r="AY31" s="22"/>
      <c r="AZ31" s="16" t="str">
        <f t="shared" si="0"/>
        <v/>
      </c>
      <c r="BA31" s="15"/>
    </row>
    <row r="32" spans="1:53" s="25" customFormat="1" ht="50.25" customHeight="1" x14ac:dyDescent="0.4">
      <c r="A32" s="7">
        <v>27</v>
      </c>
      <c r="B32" s="256"/>
      <c r="C32" s="256"/>
      <c r="D32" s="153"/>
      <c r="E32" s="260"/>
      <c r="F32" s="260"/>
      <c r="G32" s="256"/>
      <c r="H32" s="8"/>
      <c r="I32" s="8"/>
      <c r="J32" s="8"/>
      <c r="K32" s="8"/>
      <c r="L32" s="8"/>
      <c r="M32" s="8"/>
      <c r="N32" s="8"/>
      <c r="O32" s="8"/>
      <c r="P32" s="9"/>
      <c r="Q32" s="8"/>
      <c r="R32" s="8"/>
      <c r="S32" s="8"/>
      <c r="T32" s="114"/>
      <c r="U32" s="8"/>
      <c r="V32" s="8"/>
      <c r="W32" s="8"/>
      <c r="X32" s="257"/>
      <c r="Y32" s="153"/>
      <c r="Z32" s="153"/>
      <c r="AA32" s="8"/>
      <c r="AB32" s="8"/>
      <c r="AC32" s="8"/>
      <c r="AD32" s="11"/>
      <c r="AE32" s="11" t="str">
        <f>IF($AD32="","",IFERROR(VLOOKUP($AD32,'4.国・地域コード'!$B:$E,2,0),"ERROR"))</f>
        <v/>
      </c>
      <c r="AF32" s="11" t="str">
        <f>IF($AD32="","",IFERROR(VLOOKUP($AD32,'4.国・地域コード'!$B:$E,3,0),"ERROR"))</f>
        <v/>
      </c>
      <c r="AG32" s="8"/>
      <c r="AH32" s="8"/>
      <c r="AI32" s="11"/>
      <c r="AJ32" s="11"/>
      <c r="AK32" s="11"/>
      <c r="AL32" s="11"/>
      <c r="AM32" s="11"/>
      <c r="AN32" s="11"/>
      <c r="AO32" s="8"/>
      <c r="AP32" s="12"/>
      <c r="AQ32" s="12"/>
      <c r="AR32" s="13"/>
      <c r="AS32" s="12"/>
      <c r="AT32" s="12"/>
      <c r="AU32" s="14"/>
      <c r="AV32" s="106"/>
      <c r="AW32" s="7"/>
      <c r="AX32" s="7"/>
      <c r="AY32" s="7"/>
      <c r="AZ32" s="16" t="str">
        <f t="shared" si="0"/>
        <v/>
      </c>
      <c r="BA32" s="15"/>
    </row>
    <row r="33" spans="1:53" s="25" customFormat="1" ht="50.25" customHeight="1" x14ac:dyDescent="0.4">
      <c r="A33" s="7">
        <v>28</v>
      </c>
      <c r="B33" s="256"/>
      <c r="C33" s="256"/>
      <c r="D33" s="153"/>
      <c r="E33" s="260"/>
      <c r="F33" s="260"/>
      <c r="G33" s="256"/>
      <c r="H33" s="8"/>
      <c r="I33" s="8"/>
      <c r="J33" s="8"/>
      <c r="K33" s="8"/>
      <c r="L33" s="8"/>
      <c r="M33" s="8"/>
      <c r="N33" s="8"/>
      <c r="O33" s="8"/>
      <c r="P33" s="9"/>
      <c r="Q33" s="8"/>
      <c r="R33" s="8"/>
      <c r="S33" s="8"/>
      <c r="T33" s="114"/>
      <c r="U33" s="8"/>
      <c r="V33" s="8"/>
      <c r="W33" s="8"/>
      <c r="X33" s="257"/>
      <c r="Y33" s="153"/>
      <c r="Z33" s="153"/>
      <c r="AA33" s="8"/>
      <c r="AB33" s="8"/>
      <c r="AC33" s="8"/>
      <c r="AD33" s="11"/>
      <c r="AE33" s="11" t="str">
        <f>IF($AD33="","",IFERROR(VLOOKUP($AD33,'4.国・地域コード'!$B:$E,2,0),"ERROR"))</f>
        <v/>
      </c>
      <c r="AF33" s="11" t="str">
        <f>IF($AD33="","",IFERROR(VLOOKUP($AD33,'4.国・地域コード'!$B:$E,3,0),"ERROR"))</f>
        <v/>
      </c>
      <c r="AG33" s="8"/>
      <c r="AH33" s="8"/>
      <c r="AI33" s="11"/>
      <c r="AJ33" s="11"/>
      <c r="AK33" s="11"/>
      <c r="AL33" s="11"/>
      <c r="AM33" s="11"/>
      <c r="AN33" s="11"/>
      <c r="AO33" s="8"/>
      <c r="AP33" s="12"/>
      <c r="AQ33" s="12"/>
      <c r="AR33" s="13"/>
      <c r="AS33" s="12"/>
      <c r="AT33" s="12"/>
      <c r="AU33" s="14"/>
      <c r="AV33" s="106"/>
      <c r="AW33" s="7"/>
      <c r="AX33" s="7"/>
      <c r="AY33" s="7"/>
      <c r="AZ33" s="16" t="str">
        <f t="shared" si="0"/>
        <v/>
      </c>
      <c r="BA33" s="15"/>
    </row>
    <row r="34" spans="1:53" s="25" customFormat="1" ht="50.25" customHeight="1" x14ac:dyDescent="0.4">
      <c r="A34" s="7">
        <v>29</v>
      </c>
      <c r="B34" s="256"/>
      <c r="C34" s="256"/>
      <c r="D34" s="153"/>
      <c r="E34" s="260"/>
      <c r="F34" s="260"/>
      <c r="G34" s="256"/>
      <c r="H34" s="8"/>
      <c r="I34" s="8"/>
      <c r="J34" s="8"/>
      <c r="K34" s="8"/>
      <c r="L34" s="8"/>
      <c r="M34" s="8"/>
      <c r="N34" s="8"/>
      <c r="O34" s="8"/>
      <c r="P34" s="9"/>
      <c r="Q34" s="8"/>
      <c r="R34" s="8"/>
      <c r="S34" s="8"/>
      <c r="T34" s="114"/>
      <c r="U34" s="8"/>
      <c r="V34" s="8"/>
      <c r="W34" s="8"/>
      <c r="X34" s="257"/>
      <c r="Y34" s="153"/>
      <c r="Z34" s="153"/>
      <c r="AA34" s="8"/>
      <c r="AB34" s="8"/>
      <c r="AC34" s="8"/>
      <c r="AD34" s="11"/>
      <c r="AE34" s="11" t="str">
        <f>IF($AD34="","",IFERROR(VLOOKUP($AD34,'4.国・地域コード'!$B:$E,2,0),"ERROR"))</f>
        <v/>
      </c>
      <c r="AF34" s="11" t="str">
        <f>IF($AD34="","",IFERROR(VLOOKUP($AD34,'4.国・地域コード'!$B:$E,3,0),"ERROR"))</f>
        <v/>
      </c>
      <c r="AG34" s="8"/>
      <c r="AH34" s="8"/>
      <c r="AI34" s="11"/>
      <c r="AJ34" s="11"/>
      <c r="AK34" s="11"/>
      <c r="AL34" s="11"/>
      <c r="AM34" s="11"/>
      <c r="AN34" s="11"/>
      <c r="AO34" s="8"/>
      <c r="AP34" s="12"/>
      <c r="AQ34" s="12"/>
      <c r="AR34" s="14"/>
      <c r="AS34" s="12"/>
      <c r="AT34" s="12"/>
      <c r="AU34" s="14"/>
      <c r="AV34" s="106"/>
      <c r="AW34" s="7"/>
      <c r="AX34" s="7"/>
      <c r="AY34" s="7"/>
      <c r="AZ34" s="16" t="str">
        <f t="shared" si="0"/>
        <v/>
      </c>
      <c r="BA34" s="15"/>
    </row>
    <row r="35" spans="1:53" s="25" customFormat="1" ht="50.25" customHeight="1" x14ac:dyDescent="0.4">
      <c r="A35" s="7">
        <v>30</v>
      </c>
      <c r="B35" s="256"/>
      <c r="C35" s="256"/>
      <c r="D35" s="153"/>
      <c r="E35" s="260"/>
      <c r="F35" s="260"/>
      <c r="G35" s="256"/>
      <c r="H35" s="8"/>
      <c r="I35" s="8"/>
      <c r="J35" s="8"/>
      <c r="K35" s="8"/>
      <c r="L35" s="8"/>
      <c r="M35" s="8"/>
      <c r="N35" s="8"/>
      <c r="O35" s="8"/>
      <c r="P35" s="9"/>
      <c r="Q35" s="8"/>
      <c r="R35" s="8"/>
      <c r="S35" s="8"/>
      <c r="T35" s="114"/>
      <c r="U35" s="8"/>
      <c r="V35" s="8"/>
      <c r="W35" s="8"/>
      <c r="X35" s="257"/>
      <c r="Y35" s="153"/>
      <c r="Z35" s="153"/>
      <c r="AA35" s="8"/>
      <c r="AB35" s="8"/>
      <c r="AC35" s="8"/>
      <c r="AD35" s="11"/>
      <c r="AE35" s="11" t="str">
        <f>IF($AD35="","",IFERROR(VLOOKUP($AD35,'4.国・地域コード'!$B:$E,2,0),"ERROR"))</f>
        <v/>
      </c>
      <c r="AF35" s="11" t="str">
        <f>IF($AD35="","",IFERROR(VLOOKUP($AD35,'4.国・地域コード'!$B:$E,3,0),"ERROR"))</f>
        <v/>
      </c>
      <c r="AG35" s="8"/>
      <c r="AH35" s="8"/>
      <c r="AI35" s="11"/>
      <c r="AJ35" s="11"/>
      <c r="AK35" s="11"/>
      <c r="AL35" s="11"/>
      <c r="AM35" s="11"/>
      <c r="AN35" s="11"/>
      <c r="AO35" s="8"/>
      <c r="AP35" s="12"/>
      <c r="AQ35" s="12"/>
      <c r="AR35" s="14"/>
      <c r="AS35" s="12"/>
      <c r="AT35" s="12"/>
      <c r="AU35" s="14"/>
      <c r="AV35" s="106"/>
      <c r="AW35" s="7"/>
      <c r="AX35" s="7"/>
      <c r="AY35" s="7"/>
      <c r="AZ35" s="16" t="str">
        <f t="shared" si="0"/>
        <v/>
      </c>
      <c r="BA35" s="15"/>
    </row>
    <row r="36" spans="1:53" s="25" customFormat="1" ht="50.25" customHeight="1" x14ac:dyDescent="0.4">
      <c r="A36" s="7">
        <v>31</v>
      </c>
      <c r="B36" s="256"/>
      <c r="C36" s="256"/>
      <c r="D36" s="153"/>
      <c r="E36" s="260"/>
      <c r="F36" s="260"/>
      <c r="G36" s="256"/>
      <c r="H36" s="8"/>
      <c r="I36" s="8"/>
      <c r="J36" s="8"/>
      <c r="K36" s="8"/>
      <c r="L36" s="8"/>
      <c r="M36" s="8"/>
      <c r="N36" s="8"/>
      <c r="O36" s="8"/>
      <c r="P36" s="9"/>
      <c r="Q36" s="8"/>
      <c r="R36" s="8"/>
      <c r="S36" s="8"/>
      <c r="T36" s="114"/>
      <c r="U36" s="8"/>
      <c r="V36" s="8"/>
      <c r="W36" s="8"/>
      <c r="X36" s="257"/>
      <c r="Y36" s="153"/>
      <c r="Z36" s="153"/>
      <c r="AA36" s="8"/>
      <c r="AB36" s="8"/>
      <c r="AC36" s="8"/>
      <c r="AD36" s="11"/>
      <c r="AE36" s="11" t="str">
        <f>IF($AD36="","",IFERROR(VLOOKUP($AD36,'4.国・地域コード'!$B:$E,2,0),"ERROR"))</f>
        <v/>
      </c>
      <c r="AF36" s="11" t="str">
        <f>IF($AD36="","",IFERROR(VLOOKUP($AD36,'4.国・地域コード'!$B:$E,3,0),"ERROR"))</f>
        <v/>
      </c>
      <c r="AG36" s="8"/>
      <c r="AH36" s="8"/>
      <c r="AI36" s="11"/>
      <c r="AJ36" s="11"/>
      <c r="AK36" s="11"/>
      <c r="AL36" s="11"/>
      <c r="AM36" s="11"/>
      <c r="AN36" s="11"/>
      <c r="AO36" s="8"/>
      <c r="AP36" s="12"/>
      <c r="AQ36" s="12"/>
      <c r="AR36" s="13"/>
      <c r="AS36" s="12"/>
      <c r="AT36" s="12"/>
      <c r="AU36" s="14"/>
      <c r="AV36" s="106"/>
      <c r="AW36" s="22"/>
      <c r="AX36" s="22"/>
      <c r="AY36" s="22"/>
      <c r="AZ36" s="16" t="str">
        <f t="shared" si="0"/>
        <v/>
      </c>
      <c r="BA36" s="15"/>
    </row>
    <row r="37" spans="1:53" s="25" customFormat="1" ht="50.25" customHeight="1" x14ac:dyDescent="0.4">
      <c r="A37" s="7">
        <v>32</v>
      </c>
      <c r="B37" s="256"/>
      <c r="C37" s="256"/>
      <c r="D37" s="153"/>
      <c r="E37" s="260"/>
      <c r="F37" s="260"/>
      <c r="G37" s="256"/>
      <c r="H37" s="8"/>
      <c r="I37" s="8"/>
      <c r="J37" s="8"/>
      <c r="K37" s="8"/>
      <c r="L37" s="8"/>
      <c r="M37" s="8"/>
      <c r="N37" s="8"/>
      <c r="O37" s="8"/>
      <c r="P37" s="9"/>
      <c r="Q37" s="8"/>
      <c r="R37" s="8"/>
      <c r="S37" s="8"/>
      <c r="T37" s="114"/>
      <c r="U37" s="8"/>
      <c r="V37" s="8"/>
      <c r="W37" s="8"/>
      <c r="X37" s="257"/>
      <c r="Y37" s="153"/>
      <c r="Z37" s="153"/>
      <c r="AA37" s="8"/>
      <c r="AB37" s="8"/>
      <c r="AC37" s="8"/>
      <c r="AD37" s="11"/>
      <c r="AE37" s="11" t="str">
        <f>IF($AD37="","",IFERROR(VLOOKUP($AD37,'4.国・地域コード'!$B:$E,2,0),"ERROR"))</f>
        <v/>
      </c>
      <c r="AF37" s="11" t="str">
        <f>IF($AD37="","",IFERROR(VLOOKUP($AD37,'4.国・地域コード'!$B:$E,3,0),"ERROR"))</f>
        <v/>
      </c>
      <c r="AG37" s="8"/>
      <c r="AH37" s="8"/>
      <c r="AI37" s="11"/>
      <c r="AJ37" s="11"/>
      <c r="AK37" s="11"/>
      <c r="AL37" s="11"/>
      <c r="AM37" s="11"/>
      <c r="AN37" s="11"/>
      <c r="AO37" s="8"/>
      <c r="AP37" s="12"/>
      <c r="AQ37" s="12"/>
      <c r="AR37" s="14"/>
      <c r="AS37" s="12"/>
      <c r="AT37" s="12"/>
      <c r="AU37" s="14"/>
      <c r="AV37" s="106"/>
      <c r="AW37" s="22"/>
      <c r="AX37" s="22"/>
      <c r="AY37" s="22"/>
      <c r="AZ37" s="16" t="str">
        <f t="shared" ref="AZ37:AZ57" si="1">IF(L37="","",IF(AY37="",IFERROR(AW37*1,0),IFERROR(AW37+AX37*AY37,0)))</f>
        <v/>
      </c>
      <c r="BA37" s="15"/>
    </row>
    <row r="38" spans="1:53" s="25" customFormat="1" ht="50.25" customHeight="1" x14ac:dyDescent="0.4">
      <c r="A38" s="7">
        <v>33</v>
      </c>
      <c r="B38" s="256"/>
      <c r="C38" s="256"/>
      <c r="D38" s="153"/>
      <c r="E38" s="260"/>
      <c r="F38" s="260"/>
      <c r="G38" s="256"/>
      <c r="H38" s="17"/>
      <c r="I38" s="17"/>
      <c r="J38" s="17"/>
      <c r="K38" s="17"/>
      <c r="L38" s="17"/>
      <c r="M38" s="17"/>
      <c r="N38" s="17"/>
      <c r="O38" s="17"/>
      <c r="P38" s="18"/>
      <c r="Q38" s="17"/>
      <c r="R38" s="17"/>
      <c r="S38" s="17"/>
      <c r="T38" s="115"/>
      <c r="U38" s="17"/>
      <c r="V38" s="17"/>
      <c r="W38" s="17"/>
      <c r="X38" s="257"/>
      <c r="Y38" s="153"/>
      <c r="Z38" s="153"/>
      <c r="AA38" s="17"/>
      <c r="AB38" s="17"/>
      <c r="AC38" s="17"/>
      <c r="AD38" s="19"/>
      <c r="AE38" s="11" t="str">
        <f>IF($AD38="","",IFERROR(VLOOKUP($AD38,'4.国・地域コード'!$B:$E,2,0),"ERROR"))</f>
        <v/>
      </c>
      <c r="AF38" s="11" t="str">
        <f>IF($AD38="","",IFERROR(VLOOKUP($AD38,'4.国・地域コード'!$B:$E,3,0),"ERROR"))</f>
        <v/>
      </c>
      <c r="AG38" s="17"/>
      <c r="AH38" s="17"/>
      <c r="AI38" s="19"/>
      <c r="AJ38" s="19"/>
      <c r="AK38" s="19"/>
      <c r="AL38" s="19"/>
      <c r="AM38" s="19"/>
      <c r="AN38" s="19"/>
      <c r="AO38" s="17"/>
      <c r="AP38" s="20"/>
      <c r="AQ38" s="20"/>
      <c r="AR38" s="21"/>
      <c r="AS38" s="12"/>
      <c r="AT38" s="20"/>
      <c r="AU38" s="21"/>
      <c r="AV38" s="106"/>
      <c r="AW38" s="22"/>
      <c r="AX38" s="22"/>
      <c r="AY38" s="22"/>
      <c r="AZ38" s="16" t="str">
        <f t="shared" si="1"/>
        <v/>
      </c>
      <c r="BA38" s="7"/>
    </row>
    <row r="39" spans="1:53" s="25" customFormat="1" ht="50.25" customHeight="1" x14ac:dyDescent="0.4">
      <c r="A39" s="7">
        <v>34</v>
      </c>
      <c r="B39" s="256"/>
      <c r="C39" s="256"/>
      <c r="D39" s="153"/>
      <c r="E39" s="260"/>
      <c r="F39" s="260"/>
      <c r="G39" s="256"/>
      <c r="H39" s="8"/>
      <c r="I39" s="8"/>
      <c r="J39" s="8"/>
      <c r="K39" s="8"/>
      <c r="L39" s="8"/>
      <c r="M39" s="8"/>
      <c r="N39" s="8"/>
      <c r="O39" s="8"/>
      <c r="P39" s="9"/>
      <c r="Q39" s="8"/>
      <c r="R39" s="8"/>
      <c r="S39" s="8"/>
      <c r="T39" s="114"/>
      <c r="U39" s="8"/>
      <c r="V39" s="8"/>
      <c r="W39" s="8"/>
      <c r="X39" s="257"/>
      <c r="Y39" s="153"/>
      <c r="Z39" s="153"/>
      <c r="AA39" s="8"/>
      <c r="AB39" s="8"/>
      <c r="AC39" s="8"/>
      <c r="AD39" s="11"/>
      <c r="AE39" s="11" t="str">
        <f>IF($AD39="","",IFERROR(VLOOKUP($AD39,'4.国・地域コード'!$B:$E,2,0),"ERROR"))</f>
        <v/>
      </c>
      <c r="AF39" s="11" t="str">
        <f>IF($AD39="","",IFERROR(VLOOKUP($AD39,'4.国・地域コード'!$B:$E,3,0),"ERROR"))</f>
        <v/>
      </c>
      <c r="AG39" s="8"/>
      <c r="AH39" s="8"/>
      <c r="AI39" s="11"/>
      <c r="AJ39" s="11"/>
      <c r="AK39" s="11"/>
      <c r="AL39" s="11"/>
      <c r="AM39" s="11"/>
      <c r="AN39" s="11"/>
      <c r="AO39" s="8"/>
      <c r="AP39" s="12"/>
      <c r="AQ39" s="12"/>
      <c r="AR39" s="14"/>
      <c r="AS39" s="12"/>
      <c r="AT39" s="12"/>
      <c r="AU39" s="14"/>
      <c r="AV39" s="106"/>
      <c r="AW39" s="22"/>
      <c r="AX39" s="22"/>
      <c r="AY39" s="22"/>
      <c r="AZ39" s="16" t="str">
        <f t="shared" si="1"/>
        <v/>
      </c>
      <c r="BA39" s="15"/>
    </row>
    <row r="40" spans="1:53" s="25" customFormat="1" ht="50.25" customHeight="1" x14ac:dyDescent="0.4">
      <c r="A40" s="7">
        <v>35</v>
      </c>
      <c r="B40" s="256"/>
      <c r="C40" s="256"/>
      <c r="D40" s="153"/>
      <c r="E40" s="260"/>
      <c r="F40" s="260"/>
      <c r="G40" s="256"/>
      <c r="H40" s="8"/>
      <c r="I40" s="8"/>
      <c r="J40" s="8"/>
      <c r="K40" s="8"/>
      <c r="L40" s="8"/>
      <c r="M40" s="8"/>
      <c r="N40" s="8"/>
      <c r="O40" s="8"/>
      <c r="P40" s="9"/>
      <c r="Q40" s="8"/>
      <c r="R40" s="8"/>
      <c r="S40" s="8"/>
      <c r="T40" s="114"/>
      <c r="U40" s="8"/>
      <c r="V40" s="8"/>
      <c r="W40" s="8"/>
      <c r="X40" s="257"/>
      <c r="Y40" s="153"/>
      <c r="Z40" s="153"/>
      <c r="AA40" s="8"/>
      <c r="AB40" s="8"/>
      <c r="AC40" s="8"/>
      <c r="AD40" s="11"/>
      <c r="AE40" s="11" t="str">
        <f>IF($AD40="","",IFERROR(VLOOKUP($AD40,'4.国・地域コード'!$B:$E,2,0),"ERROR"))</f>
        <v/>
      </c>
      <c r="AF40" s="11" t="str">
        <f>IF($AD40="","",IFERROR(VLOOKUP($AD40,'4.国・地域コード'!$B:$E,3,0),"ERROR"))</f>
        <v/>
      </c>
      <c r="AG40" s="8"/>
      <c r="AH40" s="8"/>
      <c r="AI40" s="11"/>
      <c r="AJ40" s="11"/>
      <c r="AK40" s="11"/>
      <c r="AL40" s="11"/>
      <c r="AM40" s="11"/>
      <c r="AN40" s="11"/>
      <c r="AO40" s="8"/>
      <c r="AP40" s="12"/>
      <c r="AQ40" s="12"/>
      <c r="AR40" s="13"/>
      <c r="AS40" s="12"/>
      <c r="AT40" s="12"/>
      <c r="AU40" s="14"/>
      <c r="AV40" s="106"/>
      <c r="AW40" s="7"/>
      <c r="AX40" s="7"/>
      <c r="AY40" s="7"/>
      <c r="AZ40" s="16" t="str">
        <f t="shared" si="1"/>
        <v/>
      </c>
      <c r="BA40" s="15"/>
    </row>
    <row r="41" spans="1:53" s="25" customFormat="1" ht="50.25" customHeight="1" x14ac:dyDescent="0.4">
      <c r="A41" s="7">
        <v>36</v>
      </c>
      <c r="B41" s="256"/>
      <c r="C41" s="256"/>
      <c r="D41" s="153"/>
      <c r="E41" s="260"/>
      <c r="F41" s="260"/>
      <c r="G41" s="256"/>
      <c r="H41" s="8"/>
      <c r="I41" s="8"/>
      <c r="J41" s="8"/>
      <c r="K41" s="8"/>
      <c r="L41" s="8"/>
      <c r="M41" s="8"/>
      <c r="N41" s="8"/>
      <c r="O41" s="8"/>
      <c r="P41" s="9"/>
      <c r="Q41" s="8"/>
      <c r="R41" s="8"/>
      <c r="S41" s="8"/>
      <c r="T41" s="114"/>
      <c r="U41" s="8"/>
      <c r="V41" s="8"/>
      <c r="W41" s="8"/>
      <c r="X41" s="257"/>
      <c r="Y41" s="153"/>
      <c r="Z41" s="153"/>
      <c r="AA41" s="8"/>
      <c r="AB41" s="8"/>
      <c r="AC41" s="8"/>
      <c r="AD41" s="11"/>
      <c r="AE41" s="11" t="str">
        <f>IF($AD41="","",IFERROR(VLOOKUP($AD41,'4.国・地域コード'!$B:$E,2,0),"ERROR"))</f>
        <v/>
      </c>
      <c r="AF41" s="11" t="str">
        <f>IF($AD41="","",IFERROR(VLOOKUP($AD41,'4.国・地域コード'!$B:$E,3,0),"ERROR"))</f>
        <v/>
      </c>
      <c r="AG41" s="8"/>
      <c r="AH41" s="8"/>
      <c r="AI41" s="11"/>
      <c r="AJ41" s="11"/>
      <c r="AK41" s="11"/>
      <c r="AL41" s="11"/>
      <c r="AM41" s="11"/>
      <c r="AN41" s="11"/>
      <c r="AO41" s="8"/>
      <c r="AP41" s="12"/>
      <c r="AQ41" s="12"/>
      <c r="AR41" s="14"/>
      <c r="AS41" s="12"/>
      <c r="AT41" s="12"/>
      <c r="AU41" s="14"/>
      <c r="AV41" s="106"/>
      <c r="AW41" s="22"/>
      <c r="AX41" s="22"/>
      <c r="AY41" s="22"/>
      <c r="AZ41" s="16" t="str">
        <f t="shared" si="1"/>
        <v/>
      </c>
      <c r="BA41" s="15"/>
    </row>
    <row r="42" spans="1:53" s="25" customFormat="1" ht="50.25" customHeight="1" x14ac:dyDescent="0.4">
      <c r="A42" s="7">
        <v>37</v>
      </c>
      <c r="B42" s="256"/>
      <c r="C42" s="256"/>
      <c r="D42" s="153"/>
      <c r="E42" s="260"/>
      <c r="F42" s="260"/>
      <c r="G42" s="256"/>
      <c r="H42" s="8"/>
      <c r="I42" s="8"/>
      <c r="J42" s="8"/>
      <c r="K42" s="8"/>
      <c r="L42" s="8"/>
      <c r="M42" s="8"/>
      <c r="N42" s="8"/>
      <c r="O42" s="8"/>
      <c r="P42" s="9"/>
      <c r="Q42" s="8"/>
      <c r="R42" s="8"/>
      <c r="S42" s="8"/>
      <c r="T42" s="114"/>
      <c r="U42" s="8"/>
      <c r="V42" s="8"/>
      <c r="W42" s="8"/>
      <c r="X42" s="257"/>
      <c r="Y42" s="153"/>
      <c r="Z42" s="153"/>
      <c r="AA42" s="8"/>
      <c r="AB42" s="8"/>
      <c r="AC42" s="8"/>
      <c r="AD42" s="11"/>
      <c r="AE42" s="11" t="str">
        <f>IF($AD42="","",IFERROR(VLOOKUP($AD42,'4.国・地域コード'!$B:$E,2,0),"ERROR"))</f>
        <v/>
      </c>
      <c r="AF42" s="11" t="str">
        <f>IF($AD42="","",IFERROR(VLOOKUP($AD42,'4.国・地域コード'!$B:$E,3,0),"ERROR"))</f>
        <v/>
      </c>
      <c r="AG42" s="8"/>
      <c r="AH42" s="8"/>
      <c r="AI42" s="11"/>
      <c r="AJ42" s="11"/>
      <c r="AK42" s="11"/>
      <c r="AL42" s="11"/>
      <c r="AM42" s="11"/>
      <c r="AN42" s="11"/>
      <c r="AO42" s="8"/>
      <c r="AP42" s="12"/>
      <c r="AQ42" s="12"/>
      <c r="AR42" s="14"/>
      <c r="AS42" s="12"/>
      <c r="AT42" s="12"/>
      <c r="AU42" s="14"/>
      <c r="AV42" s="106"/>
      <c r="AW42" s="7"/>
      <c r="AX42" s="7"/>
      <c r="AY42" s="7"/>
      <c r="AZ42" s="16" t="str">
        <f t="shared" si="1"/>
        <v/>
      </c>
      <c r="BA42" s="15"/>
    </row>
    <row r="43" spans="1:53" s="25" customFormat="1" ht="50.25" customHeight="1" x14ac:dyDescent="0.4">
      <c r="A43" s="7">
        <v>38</v>
      </c>
      <c r="B43" s="256"/>
      <c r="C43" s="256"/>
      <c r="D43" s="153"/>
      <c r="E43" s="260"/>
      <c r="F43" s="260"/>
      <c r="G43" s="256"/>
      <c r="H43" s="8"/>
      <c r="I43" s="8"/>
      <c r="J43" s="8"/>
      <c r="K43" s="8"/>
      <c r="L43" s="8"/>
      <c r="M43" s="8"/>
      <c r="N43" s="8"/>
      <c r="O43" s="8"/>
      <c r="P43" s="9"/>
      <c r="Q43" s="8"/>
      <c r="R43" s="8"/>
      <c r="S43" s="8"/>
      <c r="T43" s="114"/>
      <c r="U43" s="8"/>
      <c r="V43" s="8"/>
      <c r="W43" s="8"/>
      <c r="X43" s="257"/>
      <c r="Y43" s="153"/>
      <c r="Z43" s="153"/>
      <c r="AA43" s="8"/>
      <c r="AB43" s="8"/>
      <c r="AC43" s="8"/>
      <c r="AD43" s="11"/>
      <c r="AE43" s="11" t="str">
        <f>IF($AD43="","",IFERROR(VLOOKUP($AD43,'4.国・地域コード'!$B:$E,2,0),"ERROR"))</f>
        <v/>
      </c>
      <c r="AF43" s="11" t="str">
        <f>IF($AD43="","",IFERROR(VLOOKUP($AD43,'4.国・地域コード'!$B:$E,3,0),"ERROR"))</f>
        <v/>
      </c>
      <c r="AG43" s="8"/>
      <c r="AH43" s="8"/>
      <c r="AI43" s="11"/>
      <c r="AJ43" s="11"/>
      <c r="AK43" s="11"/>
      <c r="AL43" s="11"/>
      <c r="AM43" s="11"/>
      <c r="AN43" s="11"/>
      <c r="AO43" s="8"/>
      <c r="AP43" s="12"/>
      <c r="AQ43" s="12"/>
      <c r="AR43" s="14"/>
      <c r="AS43" s="12"/>
      <c r="AT43" s="12"/>
      <c r="AU43" s="14"/>
      <c r="AV43" s="106"/>
      <c r="AW43" s="22"/>
      <c r="AX43" s="22"/>
      <c r="AY43" s="22"/>
      <c r="AZ43" s="16" t="str">
        <f t="shared" si="1"/>
        <v/>
      </c>
      <c r="BA43" s="15"/>
    </row>
    <row r="44" spans="1:53" s="25" customFormat="1" ht="50.25" customHeight="1" x14ac:dyDescent="0.4">
      <c r="A44" s="7">
        <v>39</v>
      </c>
      <c r="B44" s="256"/>
      <c r="C44" s="256"/>
      <c r="D44" s="153"/>
      <c r="E44" s="260"/>
      <c r="F44" s="260"/>
      <c r="G44" s="256"/>
      <c r="H44" s="8"/>
      <c r="I44" s="8"/>
      <c r="J44" s="8"/>
      <c r="K44" s="8"/>
      <c r="L44" s="8"/>
      <c r="M44" s="8"/>
      <c r="N44" s="8"/>
      <c r="O44" s="8"/>
      <c r="P44" s="9"/>
      <c r="Q44" s="8"/>
      <c r="R44" s="8"/>
      <c r="S44" s="8"/>
      <c r="T44" s="114"/>
      <c r="U44" s="8"/>
      <c r="V44" s="8"/>
      <c r="W44" s="8"/>
      <c r="X44" s="257"/>
      <c r="Y44" s="153"/>
      <c r="Z44" s="153"/>
      <c r="AA44" s="8"/>
      <c r="AB44" s="8"/>
      <c r="AC44" s="8"/>
      <c r="AD44" s="11"/>
      <c r="AE44" s="11" t="str">
        <f>IF($AD44="","",IFERROR(VLOOKUP($AD44,'4.国・地域コード'!$B:$E,2,0),"ERROR"))</f>
        <v/>
      </c>
      <c r="AF44" s="11" t="str">
        <f>IF($AD44="","",IFERROR(VLOOKUP($AD44,'4.国・地域コード'!$B:$E,3,0),"ERROR"))</f>
        <v/>
      </c>
      <c r="AG44" s="8"/>
      <c r="AH44" s="8"/>
      <c r="AI44" s="11"/>
      <c r="AJ44" s="11"/>
      <c r="AK44" s="11"/>
      <c r="AL44" s="11"/>
      <c r="AM44" s="11"/>
      <c r="AN44" s="11"/>
      <c r="AO44" s="8"/>
      <c r="AP44" s="12"/>
      <c r="AQ44" s="12"/>
      <c r="AR44" s="14"/>
      <c r="AS44" s="12"/>
      <c r="AT44" s="12"/>
      <c r="AU44" s="14"/>
      <c r="AV44" s="106"/>
      <c r="AW44" s="22"/>
      <c r="AX44" s="22"/>
      <c r="AY44" s="22"/>
      <c r="AZ44" s="16" t="str">
        <f t="shared" si="1"/>
        <v/>
      </c>
      <c r="BA44" s="7"/>
    </row>
    <row r="45" spans="1:53" s="25" customFormat="1" ht="50.25" customHeight="1" x14ac:dyDescent="0.4">
      <c r="A45" s="7">
        <v>40</v>
      </c>
      <c r="B45" s="256"/>
      <c r="C45" s="256"/>
      <c r="D45" s="153"/>
      <c r="E45" s="260"/>
      <c r="F45" s="260"/>
      <c r="G45" s="256"/>
      <c r="H45" s="8"/>
      <c r="I45" s="8"/>
      <c r="J45" s="8"/>
      <c r="K45" s="8"/>
      <c r="L45" s="8"/>
      <c r="M45" s="8"/>
      <c r="N45" s="8"/>
      <c r="O45" s="8"/>
      <c r="P45" s="9"/>
      <c r="Q45" s="8"/>
      <c r="R45" s="8"/>
      <c r="S45" s="8"/>
      <c r="T45" s="114"/>
      <c r="U45" s="8"/>
      <c r="V45" s="8"/>
      <c r="W45" s="8"/>
      <c r="X45" s="257"/>
      <c r="Y45" s="153"/>
      <c r="Z45" s="153"/>
      <c r="AA45" s="8"/>
      <c r="AB45" s="8"/>
      <c r="AC45" s="8"/>
      <c r="AD45" s="11"/>
      <c r="AE45" s="11" t="str">
        <f>IF($AD45="","",IFERROR(VLOOKUP($AD45,'4.国・地域コード'!$B:$E,2,0),"ERROR"))</f>
        <v/>
      </c>
      <c r="AF45" s="11" t="str">
        <f>IF($AD45="","",IFERROR(VLOOKUP($AD45,'4.国・地域コード'!$B:$E,3,0),"ERROR"))</f>
        <v/>
      </c>
      <c r="AG45" s="8"/>
      <c r="AH45" s="8"/>
      <c r="AI45" s="11"/>
      <c r="AJ45" s="11"/>
      <c r="AK45" s="11"/>
      <c r="AL45" s="11"/>
      <c r="AM45" s="11"/>
      <c r="AN45" s="11"/>
      <c r="AO45" s="8"/>
      <c r="AP45" s="12"/>
      <c r="AQ45" s="12"/>
      <c r="AR45" s="13"/>
      <c r="AS45" s="12"/>
      <c r="AT45" s="12"/>
      <c r="AU45" s="14"/>
      <c r="AV45" s="106"/>
      <c r="AW45" s="7"/>
      <c r="AX45" s="7"/>
      <c r="AY45" s="7"/>
      <c r="AZ45" s="16" t="str">
        <f t="shared" si="1"/>
        <v/>
      </c>
      <c r="BA45" s="15"/>
    </row>
    <row r="46" spans="1:53" s="25" customFormat="1" ht="50.25" customHeight="1" x14ac:dyDescent="0.4">
      <c r="A46" s="7">
        <v>41</v>
      </c>
      <c r="B46" s="256"/>
      <c r="C46" s="256"/>
      <c r="D46" s="153"/>
      <c r="E46" s="260"/>
      <c r="F46" s="260"/>
      <c r="G46" s="256"/>
      <c r="H46" s="8"/>
      <c r="I46" s="8"/>
      <c r="J46" s="8"/>
      <c r="K46" s="8"/>
      <c r="L46" s="8"/>
      <c r="M46" s="8"/>
      <c r="N46" s="8"/>
      <c r="O46" s="8"/>
      <c r="P46" s="9"/>
      <c r="Q46" s="8"/>
      <c r="R46" s="8"/>
      <c r="S46" s="8"/>
      <c r="T46" s="114"/>
      <c r="U46" s="8"/>
      <c r="V46" s="8"/>
      <c r="W46" s="8"/>
      <c r="X46" s="257"/>
      <c r="Y46" s="153"/>
      <c r="Z46" s="153"/>
      <c r="AA46" s="8"/>
      <c r="AB46" s="8"/>
      <c r="AC46" s="8"/>
      <c r="AD46" s="11"/>
      <c r="AE46" s="11" t="str">
        <f>IF($AD46="","",IFERROR(VLOOKUP($AD46,'4.国・地域コード'!$B:$E,2,0),"ERROR"))</f>
        <v/>
      </c>
      <c r="AF46" s="11" t="str">
        <f>IF($AD46="","",IFERROR(VLOOKUP($AD46,'4.国・地域コード'!$B:$E,3,0),"ERROR"))</f>
        <v/>
      </c>
      <c r="AG46" s="8"/>
      <c r="AH46" s="8"/>
      <c r="AI46" s="11"/>
      <c r="AJ46" s="11"/>
      <c r="AK46" s="11"/>
      <c r="AL46" s="11"/>
      <c r="AM46" s="11"/>
      <c r="AN46" s="11"/>
      <c r="AO46" s="8"/>
      <c r="AP46" s="12"/>
      <c r="AQ46" s="12"/>
      <c r="AR46" s="14"/>
      <c r="AS46" s="12"/>
      <c r="AT46" s="12"/>
      <c r="AU46" s="14"/>
      <c r="AV46" s="106"/>
      <c r="AW46" s="7"/>
      <c r="AX46" s="7"/>
      <c r="AY46" s="7"/>
      <c r="AZ46" s="16" t="str">
        <f t="shared" si="1"/>
        <v/>
      </c>
      <c r="BA46" s="15"/>
    </row>
    <row r="47" spans="1:53" s="25" customFormat="1" ht="50.25" customHeight="1" x14ac:dyDescent="0.4">
      <c r="A47" s="7">
        <v>42</v>
      </c>
      <c r="B47" s="256"/>
      <c r="C47" s="256"/>
      <c r="D47" s="153"/>
      <c r="E47" s="260"/>
      <c r="F47" s="260"/>
      <c r="G47" s="256"/>
      <c r="H47" s="8"/>
      <c r="I47" s="8"/>
      <c r="J47" s="8"/>
      <c r="K47" s="8"/>
      <c r="L47" s="8"/>
      <c r="M47" s="8"/>
      <c r="N47" s="8"/>
      <c r="O47" s="8"/>
      <c r="P47" s="9"/>
      <c r="Q47" s="8"/>
      <c r="R47" s="8"/>
      <c r="S47" s="8"/>
      <c r="T47" s="114"/>
      <c r="U47" s="8"/>
      <c r="V47" s="8"/>
      <c r="W47" s="8"/>
      <c r="X47" s="257"/>
      <c r="Y47" s="153"/>
      <c r="Z47" s="153"/>
      <c r="AA47" s="8"/>
      <c r="AB47" s="8"/>
      <c r="AC47" s="8"/>
      <c r="AD47" s="11"/>
      <c r="AE47" s="11" t="str">
        <f>IF($AD47="","",IFERROR(VLOOKUP($AD47,'4.国・地域コード'!$B:$E,2,0),"ERROR"))</f>
        <v/>
      </c>
      <c r="AF47" s="11" t="str">
        <f>IF($AD47="","",IFERROR(VLOOKUP($AD47,'4.国・地域コード'!$B:$E,3,0),"ERROR"))</f>
        <v/>
      </c>
      <c r="AG47" s="8"/>
      <c r="AH47" s="8"/>
      <c r="AI47" s="11"/>
      <c r="AJ47" s="11"/>
      <c r="AK47" s="11"/>
      <c r="AL47" s="11"/>
      <c r="AM47" s="11"/>
      <c r="AN47" s="11"/>
      <c r="AO47" s="8"/>
      <c r="AP47" s="12"/>
      <c r="AQ47" s="12"/>
      <c r="AR47" s="14"/>
      <c r="AS47" s="12"/>
      <c r="AT47" s="12"/>
      <c r="AU47" s="12"/>
      <c r="AV47" s="106"/>
      <c r="AW47" s="22"/>
      <c r="AX47" s="22"/>
      <c r="AY47" s="22"/>
      <c r="AZ47" s="16" t="str">
        <f t="shared" si="1"/>
        <v/>
      </c>
      <c r="BA47" s="15"/>
    </row>
    <row r="48" spans="1:53" s="25" customFormat="1" ht="50.25" customHeight="1" x14ac:dyDescent="0.4">
      <c r="A48" s="7">
        <v>43</v>
      </c>
      <c r="B48" s="256"/>
      <c r="C48" s="256"/>
      <c r="D48" s="153"/>
      <c r="E48" s="260"/>
      <c r="F48" s="260"/>
      <c r="G48" s="256"/>
      <c r="H48" s="8"/>
      <c r="I48" s="8"/>
      <c r="J48" s="8"/>
      <c r="K48" s="8"/>
      <c r="L48" s="8"/>
      <c r="M48" s="8"/>
      <c r="N48" s="8"/>
      <c r="O48" s="8"/>
      <c r="P48" s="9"/>
      <c r="Q48" s="8"/>
      <c r="R48" s="8"/>
      <c r="S48" s="8"/>
      <c r="T48" s="114"/>
      <c r="U48" s="8"/>
      <c r="V48" s="8"/>
      <c r="W48" s="8"/>
      <c r="X48" s="257"/>
      <c r="Y48" s="153"/>
      <c r="Z48" s="153"/>
      <c r="AA48" s="8"/>
      <c r="AB48" s="8"/>
      <c r="AC48" s="8"/>
      <c r="AD48" s="11"/>
      <c r="AE48" s="11" t="str">
        <f>IF($AD48="","",IFERROR(VLOOKUP($AD48,'4.国・地域コード'!$B:$E,2,0),"ERROR"))</f>
        <v/>
      </c>
      <c r="AF48" s="11" t="str">
        <f>IF($AD48="","",IFERROR(VLOOKUP($AD48,'4.国・地域コード'!$B:$E,3,0),"ERROR"))</f>
        <v/>
      </c>
      <c r="AG48" s="8"/>
      <c r="AH48" s="8"/>
      <c r="AI48" s="11"/>
      <c r="AJ48" s="11"/>
      <c r="AK48" s="11"/>
      <c r="AL48" s="11"/>
      <c r="AM48" s="11"/>
      <c r="AN48" s="11"/>
      <c r="AO48" s="8"/>
      <c r="AP48" s="12"/>
      <c r="AQ48" s="12"/>
      <c r="AR48" s="13"/>
      <c r="AS48" s="12"/>
      <c r="AT48" s="12"/>
      <c r="AU48" s="14"/>
      <c r="AV48" s="106"/>
      <c r="AW48" s="7"/>
      <c r="AX48" s="7"/>
      <c r="AY48" s="7"/>
      <c r="AZ48" s="16" t="str">
        <f t="shared" si="1"/>
        <v/>
      </c>
      <c r="BA48" s="15"/>
    </row>
    <row r="49" spans="1:53" s="3" customFormat="1" ht="50.25" customHeight="1" x14ac:dyDescent="0.4">
      <c r="A49" s="7">
        <v>44</v>
      </c>
      <c r="B49" s="256"/>
      <c r="C49" s="256"/>
      <c r="D49" s="153"/>
      <c r="E49" s="260"/>
      <c r="F49" s="260"/>
      <c r="G49" s="256"/>
      <c r="H49" s="8"/>
      <c r="I49" s="8"/>
      <c r="J49" s="8"/>
      <c r="K49" s="8"/>
      <c r="L49" s="8"/>
      <c r="M49" s="8"/>
      <c r="N49" s="8"/>
      <c r="O49" s="8"/>
      <c r="P49" s="9"/>
      <c r="Q49" s="8"/>
      <c r="R49" s="8"/>
      <c r="S49" s="8"/>
      <c r="T49" s="114"/>
      <c r="U49" s="8"/>
      <c r="V49" s="8"/>
      <c r="W49" s="8"/>
      <c r="X49" s="257"/>
      <c r="Y49" s="153"/>
      <c r="Z49" s="153"/>
      <c r="AA49" s="8"/>
      <c r="AB49" s="8"/>
      <c r="AC49" s="8"/>
      <c r="AD49" s="10"/>
      <c r="AE49" s="11" t="str">
        <f>IF($AD49="","",IFERROR(VLOOKUP($AD49,'4.国・地域コード'!$B:$E,2,0),"ERROR"))</f>
        <v/>
      </c>
      <c r="AF49" s="11" t="str">
        <f>IF($AD49="","",IFERROR(VLOOKUP($AD49,'4.国・地域コード'!$B:$E,3,0),"ERROR"))</f>
        <v/>
      </c>
      <c r="AG49" s="8"/>
      <c r="AH49" s="8"/>
      <c r="AI49" s="11"/>
      <c r="AJ49" s="11"/>
      <c r="AK49" s="11"/>
      <c r="AL49" s="11"/>
      <c r="AM49" s="11"/>
      <c r="AN49" s="11"/>
      <c r="AO49" s="8"/>
      <c r="AP49" s="12"/>
      <c r="AQ49" s="12"/>
      <c r="AR49" s="13"/>
      <c r="AS49" s="12"/>
      <c r="AT49" s="12"/>
      <c r="AU49" s="14"/>
      <c r="AV49" s="108"/>
      <c r="AW49" s="7"/>
      <c r="AX49" s="7"/>
      <c r="AY49" s="7"/>
      <c r="AZ49" s="16" t="str">
        <f t="shared" si="1"/>
        <v/>
      </c>
      <c r="BA49" s="15"/>
    </row>
    <row r="50" spans="1:53" s="25" customFormat="1" ht="50.25" customHeight="1" x14ac:dyDescent="0.4">
      <c r="A50" s="7">
        <v>45</v>
      </c>
      <c r="B50" s="256"/>
      <c r="C50" s="256"/>
      <c r="D50" s="153"/>
      <c r="E50" s="260"/>
      <c r="F50" s="260"/>
      <c r="G50" s="256"/>
      <c r="H50" s="8"/>
      <c r="I50" s="8"/>
      <c r="J50" s="8"/>
      <c r="K50" s="8"/>
      <c r="L50" s="8"/>
      <c r="M50" s="8"/>
      <c r="N50" s="8"/>
      <c r="O50" s="8"/>
      <c r="P50" s="9"/>
      <c r="Q50" s="8"/>
      <c r="R50" s="8"/>
      <c r="S50" s="8"/>
      <c r="T50" s="114"/>
      <c r="U50" s="8"/>
      <c r="V50" s="8"/>
      <c r="W50" s="8"/>
      <c r="X50" s="257"/>
      <c r="Y50" s="153"/>
      <c r="Z50" s="153"/>
      <c r="AA50" s="8"/>
      <c r="AB50" s="8"/>
      <c r="AC50" s="8"/>
      <c r="AD50" s="11"/>
      <c r="AE50" s="11" t="str">
        <f>IF($AD50="","",IFERROR(VLOOKUP($AD50,'4.国・地域コード'!$B:$E,2,0),"ERROR"))</f>
        <v/>
      </c>
      <c r="AF50" s="11" t="str">
        <f>IF($AD50="","",IFERROR(VLOOKUP($AD50,'4.国・地域コード'!$B:$E,3,0),"ERROR"))</f>
        <v/>
      </c>
      <c r="AG50" s="8"/>
      <c r="AH50" s="8"/>
      <c r="AI50" s="11"/>
      <c r="AJ50" s="11"/>
      <c r="AK50" s="11"/>
      <c r="AL50" s="11"/>
      <c r="AM50" s="11"/>
      <c r="AN50" s="11"/>
      <c r="AO50" s="8"/>
      <c r="AP50" s="12"/>
      <c r="AQ50" s="12"/>
      <c r="AR50" s="14"/>
      <c r="AS50" s="12"/>
      <c r="AT50" s="12"/>
      <c r="AU50" s="14"/>
      <c r="AV50" s="106"/>
      <c r="AW50" s="7"/>
      <c r="AX50" s="7"/>
      <c r="AY50" s="7"/>
      <c r="AZ50" s="16" t="str">
        <f t="shared" si="1"/>
        <v/>
      </c>
      <c r="BA50" s="15"/>
    </row>
    <row r="51" spans="1:53" s="25" customFormat="1" ht="50.25" customHeight="1" x14ac:dyDescent="0.4">
      <c r="A51" s="7">
        <v>46</v>
      </c>
      <c r="B51" s="256"/>
      <c r="C51" s="256"/>
      <c r="D51" s="153"/>
      <c r="E51" s="260"/>
      <c r="F51" s="260"/>
      <c r="G51" s="256"/>
      <c r="H51" s="8"/>
      <c r="I51" s="8"/>
      <c r="J51" s="8"/>
      <c r="K51" s="8"/>
      <c r="L51" s="8"/>
      <c r="M51" s="8"/>
      <c r="N51" s="8"/>
      <c r="O51" s="8"/>
      <c r="P51" s="9"/>
      <c r="Q51" s="8"/>
      <c r="R51" s="8"/>
      <c r="S51" s="8"/>
      <c r="T51" s="114"/>
      <c r="U51" s="8"/>
      <c r="V51" s="8"/>
      <c r="W51" s="8"/>
      <c r="X51" s="257"/>
      <c r="Y51" s="153"/>
      <c r="Z51" s="153"/>
      <c r="AA51" s="8"/>
      <c r="AB51" s="8"/>
      <c r="AC51" s="8"/>
      <c r="AD51" s="11"/>
      <c r="AE51" s="11" t="str">
        <f>IF($AD51="","",IFERROR(VLOOKUP($AD51,'4.国・地域コード'!$B:$E,2,0),"ERROR"))</f>
        <v/>
      </c>
      <c r="AF51" s="11" t="str">
        <f>IF($AD51="","",IFERROR(VLOOKUP($AD51,'4.国・地域コード'!$B:$E,3,0),"ERROR"))</f>
        <v/>
      </c>
      <c r="AG51" s="8"/>
      <c r="AH51" s="8"/>
      <c r="AI51" s="11"/>
      <c r="AJ51" s="11"/>
      <c r="AK51" s="11"/>
      <c r="AL51" s="11"/>
      <c r="AM51" s="11"/>
      <c r="AN51" s="11"/>
      <c r="AO51" s="8"/>
      <c r="AP51" s="12"/>
      <c r="AQ51" s="12"/>
      <c r="AR51" s="14"/>
      <c r="AS51" s="12"/>
      <c r="AT51" s="12"/>
      <c r="AU51" s="14"/>
      <c r="AV51" s="106"/>
      <c r="AW51" s="7"/>
      <c r="AX51" s="7"/>
      <c r="AY51" s="7"/>
      <c r="AZ51" s="16" t="str">
        <f t="shared" si="1"/>
        <v/>
      </c>
      <c r="BA51" s="15"/>
    </row>
    <row r="52" spans="1:53" s="25" customFormat="1" ht="50.25" customHeight="1" x14ac:dyDescent="0.4">
      <c r="A52" s="7">
        <v>47</v>
      </c>
      <c r="B52" s="256"/>
      <c r="C52" s="256"/>
      <c r="D52" s="153"/>
      <c r="E52" s="260"/>
      <c r="F52" s="260"/>
      <c r="G52" s="256"/>
      <c r="H52" s="8"/>
      <c r="I52" s="8"/>
      <c r="J52" s="8"/>
      <c r="K52" s="8"/>
      <c r="L52" s="8"/>
      <c r="M52" s="8"/>
      <c r="N52" s="8"/>
      <c r="O52" s="8"/>
      <c r="P52" s="9"/>
      <c r="Q52" s="8"/>
      <c r="R52" s="8"/>
      <c r="S52" s="8"/>
      <c r="T52" s="114"/>
      <c r="U52" s="8"/>
      <c r="V52" s="8"/>
      <c r="W52" s="8"/>
      <c r="X52" s="257"/>
      <c r="Y52" s="153"/>
      <c r="Z52" s="153"/>
      <c r="AA52" s="8"/>
      <c r="AB52" s="8"/>
      <c r="AC52" s="8"/>
      <c r="AD52" s="11"/>
      <c r="AE52" s="11" t="str">
        <f>IF($AD52="","",IFERROR(VLOOKUP($AD52,'4.国・地域コード'!$B:$E,2,0),"ERROR"))</f>
        <v/>
      </c>
      <c r="AF52" s="11" t="str">
        <f>IF($AD52="","",IFERROR(VLOOKUP($AD52,'4.国・地域コード'!$B:$E,3,0),"ERROR"))</f>
        <v/>
      </c>
      <c r="AG52" s="8"/>
      <c r="AH52" s="8"/>
      <c r="AI52" s="11"/>
      <c r="AJ52" s="11"/>
      <c r="AK52" s="11"/>
      <c r="AL52" s="11"/>
      <c r="AM52" s="11"/>
      <c r="AN52" s="11"/>
      <c r="AO52" s="8"/>
      <c r="AP52" s="12"/>
      <c r="AQ52" s="12"/>
      <c r="AR52" s="13"/>
      <c r="AS52" s="12"/>
      <c r="AT52" s="12"/>
      <c r="AU52" s="14"/>
      <c r="AV52" s="106"/>
      <c r="AW52" s="7"/>
      <c r="AX52" s="7"/>
      <c r="AY52" s="7"/>
      <c r="AZ52" s="16" t="str">
        <f t="shared" si="1"/>
        <v/>
      </c>
      <c r="BA52" s="15"/>
    </row>
    <row r="53" spans="1:53" s="25" customFormat="1" ht="50.25" customHeight="1" x14ac:dyDescent="0.4">
      <c r="A53" s="7">
        <v>48</v>
      </c>
      <c r="B53" s="256"/>
      <c r="C53" s="256"/>
      <c r="D53" s="153"/>
      <c r="E53" s="260"/>
      <c r="F53" s="260"/>
      <c r="G53" s="256"/>
      <c r="H53" s="8"/>
      <c r="I53" s="8"/>
      <c r="J53" s="8"/>
      <c r="K53" s="8"/>
      <c r="L53" s="8"/>
      <c r="M53" s="8"/>
      <c r="N53" s="8"/>
      <c r="O53" s="8"/>
      <c r="P53" s="9"/>
      <c r="Q53" s="8"/>
      <c r="R53" s="8"/>
      <c r="S53" s="8"/>
      <c r="T53" s="114"/>
      <c r="U53" s="8"/>
      <c r="V53" s="8"/>
      <c r="W53" s="8"/>
      <c r="X53" s="257"/>
      <c r="Y53" s="153"/>
      <c r="Z53" s="153"/>
      <c r="AA53" s="8"/>
      <c r="AB53" s="8"/>
      <c r="AC53" s="8"/>
      <c r="AD53" s="11"/>
      <c r="AE53" s="11" t="str">
        <f>IF($AD53="","",IFERROR(VLOOKUP($AD53,'4.国・地域コード'!$B:$E,2,0),"ERROR"))</f>
        <v/>
      </c>
      <c r="AF53" s="11" t="str">
        <f>IF($AD53="","",IFERROR(VLOOKUP($AD53,'4.国・地域コード'!$B:$E,3,0),"ERROR"))</f>
        <v/>
      </c>
      <c r="AG53" s="8"/>
      <c r="AH53" s="8"/>
      <c r="AI53" s="11"/>
      <c r="AJ53" s="11"/>
      <c r="AK53" s="11"/>
      <c r="AL53" s="11"/>
      <c r="AM53" s="11"/>
      <c r="AN53" s="11"/>
      <c r="AO53" s="8"/>
      <c r="AP53" s="12"/>
      <c r="AQ53" s="12"/>
      <c r="AR53" s="14"/>
      <c r="AS53" s="12"/>
      <c r="AT53" s="12"/>
      <c r="AU53" s="14"/>
      <c r="AV53" s="109"/>
      <c r="AW53" s="22"/>
      <c r="AX53" s="22"/>
      <c r="AY53" s="22"/>
      <c r="AZ53" s="16" t="str">
        <f t="shared" si="1"/>
        <v/>
      </c>
      <c r="BA53" s="15"/>
    </row>
    <row r="54" spans="1:53" s="25" customFormat="1" ht="50.25" customHeight="1" x14ac:dyDescent="0.4">
      <c r="A54" s="7">
        <v>49</v>
      </c>
      <c r="B54" s="256"/>
      <c r="C54" s="256"/>
      <c r="D54" s="153"/>
      <c r="E54" s="260"/>
      <c r="F54" s="260"/>
      <c r="G54" s="256"/>
      <c r="H54" s="8"/>
      <c r="I54" s="8"/>
      <c r="J54" s="8"/>
      <c r="K54" s="8"/>
      <c r="L54" s="8"/>
      <c r="M54" s="8"/>
      <c r="N54" s="8"/>
      <c r="O54" s="8"/>
      <c r="P54" s="9"/>
      <c r="Q54" s="8"/>
      <c r="R54" s="8"/>
      <c r="S54" s="8"/>
      <c r="T54" s="114"/>
      <c r="U54" s="8"/>
      <c r="V54" s="8"/>
      <c r="W54" s="8"/>
      <c r="X54" s="257"/>
      <c r="Y54" s="153"/>
      <c r="Z54" s="153"/>
      <c r="AA54" s="8"/>
      <c r="AB54" s="8"/>
      <c r="AC54" s="8"/>
      <c r="AD54" s="11"/>
      <c r="AE54" s="11" t="str">
        <f>IF($AD54="","",IFERROR(VLOOKUP($AD54,'4.国・地域コード'!$B:$E,2,0),"ERROR"))</f>
        <v/>
      </c>
      <c r="AF54" s="11" t="str">
        <f>IF($AD54="","",IFERROR(VLOOKUP($AD54,'4.国・地域コード'!$B:$E,3,0),"ERROR"))</f>
        <v/>
      </c>
      <c r="AG54" s="8"/>
      <c r="AH54" s="8"/>
      <c r="AI54" s="11"/>
      <c r="AJ54" s="11"/>
      <c r="AK54" s="11"/>
      <c r="AL54" s="11"/>
      <c r="AM54" s="11"/>
      <c r="AN54" s="11"/>
      <c r="AO54" s="8"/>
      <c r="AP54" s="12"/>
      <c r="AQ54" s="12"/>
      <c r="AR54" s="14"/>
      <c r="AS54" s="12"/>
      <c r="AT54" s="12"/>
      <c r="AU54" s="14"/>
      <c r="AV54" s="109"/>
      <c r="AW54" s="22"/>
      <c r="AX54" s="22"/>
      <c r="AY54" s="22"/>
      <c r="AZ54" s="16" t="str">
        <f t="shared" si="1"/>
        <v/>
      </c>
      <c r="BA54" s="15"/>
    </row>
    <row r="55" spans="1:53" s="25" customFormat="1" ht="50.25" customHeight="1" x14ac:dyDescent="0.4">
      <c r="A55" s="7">
        <v>50</v>
      </c>
      <c r="B55" s="256"/>
      <c r="C55" s="256"/>
      <c r="D55" s="153"/>
      <c r="E55" s="260"/>
      <c r="F55" s="260"/>
      <c r="G55" s="256"/>
      <c r="H55" s="8"/>
      <c r="I55" s="8"/>
      <c r="J55" s="8"/>
      <c r="K55" s="8"/>
      <c r="L55" s="8"/>
      <c r="M55" s="8"/>
      <c r="N55" s="8"/>
      <c r="O55" s="8"/>
      <c r="P55" s="9"/>
      <c r="Q55" s="8"/>
      <c r="R55" s="8"/>
      <c r="S55" s="8"/>
      <c r="T55" s="114"/>
      <c r="U55" s="8"/>
      <c r="V55" s="8"/>
      <c r="W55" s="8"/>
      <c r="X55" s="257"/>
      <c r="Y55" s="153"/>
      <c r="Z55" s="153"/>
      <c r="AA55" s="8"/>
      <c r="AB55" s="8"/>
      <c r="AC55" s="8"/>
      <c r="AD55" s="11"/>
      <c r="AE55" s="11" t="str">
        <f>IF($AD55="","",IFERROR(VLOOKUP($AD55,'4.国・地域コード'!$B:$E,2,0),"ERROR"))</f>
        <v/>
      </c>
      <c r="AF55" s="11" t="str">
        <f>IF($AD55="","",IFERROR(VLOOKUP($AD55,'4.国・地域コード'!$B:$E,3,0),"ERROR"))</f>
        <v/>
      </c>
      <c r="AG55" s="8"/>
      <c r="AH55" s="8"/>
      <c r="AI55" s="11"/>
      <c r="AJ55" s="11"/>
      <c r="AK55" s="11"/>
      <c r="AL55" s="11"/>
      <c r="AM55" s="11"/>
      <c r="AN55" s="11"/>
      <c r="AO55" s="8"/>
      <c r="AP55" s="12"/>
      <c r="AQ55" s="12"/>
      <c r="AR55" s="13"/>
      <c r="AS55" s="12"/>
      <c r="AT55" s="12"/>
      <c r="AU55" s="14"/>
      <c r="AV55" s="109"/>
      <c r="AW55" s="22"/>
      <c r="AX55" s="22"/>
      <c r="AY55" s="22"/>
      <c r="AZ55" s="16" t="str">
        <f t="shared" si="1"/>
        <v/>
      </c>
      <c r="BA55" s="15"/>
    </row>
    <row r="56" spans="1:53" s="25" customFormat="1" ht="50.25" customHeight="1" x14ac:dyDescent="0.4">
      <c r="A56" s="7"/>
      <c r="B56" s="256"/>
      <c r="C56" s="256"/>
      <c r="D56" s="153"/>
      <c r="E56" s="260"/>
      <c r="F56" s="260"/>
      <c r="G56" s="256"/>
      <c r="H56" s="8"/>
      <c r="I56" s="8"/>
      <c r="J56" s="8"/>
      <c r="K56" s="8"/>
      <c r="L56" s="8"/>
      <c r="M56" s="8"/>
      <c r="N56" s="8"/>
      <c r="O56" s="8"/>
      <c r="P56" s="9"/>
      <c r="Q56" s="8"/>
      <c r="R56" s="8"/>
      <c r="S56" s="8"/>
      <c r="T56" s="114"/>
      <c r="U56" s="8"/>
      <c r="V56" s="8"/>
      <c r="W56" s="8"/>
      <c r="X56" s="257"/>
      <c r="Y56" s="153"/>
      <c r="Z56" s="153"/>
      <c r="AA56" s="8"/>
      <c r="AB56" s="8"/>
      <c r="AC56" s="8"/>
      <c r="AD56" s="10"/>
      <c r="AE56" s="11" t="str">
        <f>IF($AD56="","",IFERROR(VLOOKUP($AD56,'4.国・地域コード'!$B:$E,2,0),"ERROR"))</f>
        <v/>
      </c>
      <c r="AF56" s="11" t="str">
        <f>IF($AD56="","",IFERROR(VLOOKUP($AD56,'4.国・地域コード'!$B:$E,3,0),"ERROR"))</f>
        <v/>
      </c>
      <c r="AG56" s="8"/>
      <c r="AH56" s="8"/>
      <c r="AI56" s="11"/>
      <c r="AJ56" s="11"/>
      <c r="AK56" s="11"/>
      <c r="AL56" s="28"/>
      <c r="AM56" s="11"/>
      <c r="AN56" s="11"/>
      <c r="AO56" s="8"/>
      <c r="AP56" s="12"/>
      <c r="AQ56" s="12"/>
      <c r="AR56" s="13"/>
      <c r="AS56" s="12"/>
      <c r="AT56" s="12"/>
      <c r="AU56" s="14"/>
      <c r="AV56" s="109"/>
      <c r="AW56" s="22"/>
      <c r="AX56" s="22"/>
      <c r="AY56" s="22"/>
      <c r="AZ56" s="16" t="str">
        <f t="shared" si="1"/>
        <v/>
      </c>
      <c r="BA56" s="7"/>
    </row>
    <row r="57" spans="1:53" s="25" customFormat="1" ht="50.25" customHeight="1" x14ac:dyDescent="0.4">
      <c r="A57" s="7"/>
      <c r="B57" s="256"/>
      <c r="C57" s="256"/>
      <c r="D57" s="153"/>
      <c r="E57" s="260"/>
      <c r="F57" s="260"/>
      <c r="G57" s="256"/>
      <c r="H57" s="8"/>
      <c r="I57" s="8"/>
      <c r="J57" s="8"/>
      <c r="K57" s="8"/>
      <c r="L57" s="8"/>
      <c r="M57" s="8"/>
      <c r="N57" s="8"/>
      <c r="O57" s="8"/>
      <c r="P57" s="9"/>
      <c r="Q57" s="8"/>
      <c r="R57" s="8"/>
      <c r="S57" s="8"/>
      <c r="T57" s="114"/>
      <c r="U57" s="8"/>
      <c r="V57" s="8"/>
      <c r="W57" s="8"/>
      <c r="X57" s="257"/>
      <c r="Y57" s="153"/>
      <c r="Z57" s="153"/>
      <c r="AA57" s="8"/>
      <c r="AB57" s="8"/>
      <c r="AC57" s="8"/>
      <c r="AD57" s="11"/>
      <c r="AE57" s="11" t="str">
        <f>IF($AD57="","",IFERROR(VLOOKUP($AD57,'4.国・地域コード'!$B:$E,2,0),"ERROR"))</f>
        <v/>
      </c>
      <c r="AF57" s="11" t="str">
        <f>IF($AD57="","",IFERROR(VLOOKUP($AD57,'4.国・地域コード'!$B:$E,3,0),"ERROR"))</f>
        <v/>
      </c>
      <c r="AG57" s="8"/>
      <c r="AH57" s="8"/>
      <c r="AI57" s="11"/>
      <c r="AJ57" s="11"/>
      <c r="AK57" s="11"/>
      <c r="AL57" s="11"/>
      <c r="AM57" s="11"/>
      <c r="AN57" s="11"/>
      <c r="AO57" s="8"/>
      <c r="AP57" s="29"/>
      <c r="AQ57" s="29"/>
      <c r="AR57" s="13"/>
      <c r="AS57" s="29"/>
      <c r="AT57" s="29"/>
      <c r="AU57" s="13"/>
      <c r="AV57" s="109"/>
      <c r="AW57" s="22"/>
      <c r="AX57" s="22"/>
      <c r="AY57" s="22"/>
      <c r="AZ57" s="16" t="str">
        <f t="shared" si="1"/>
        <v/>
      </c>
      <c r="BA57" s="15"/>
    </row>
  </sheetData>
  <mergeCells count="51">
    <mergeCell ref="D2:F2"/>
    <mergeCell ref="L2:Q2"/>
    <mergeCell ref="B2:C2"/>
    <mergeCell ref="B3:B4"/>
    <mergeCell ref="C3:C4"/>
    <mergeCell ref="G2:G4"/>
    <mergeCell ref="D3:D4"/>
    <mergeCell ref="E3:E4"/>
    <mergeCell ref="H2:K2"/>
    <mergeCell ref="H3:H4"/>
    <mergeCell ref="K3:K4"/>
    <mergeCell ref="I3:J3"/>
    <mergeCell ref="N3:N4"/>
    <mergeCell ref="M3:M4"/>
    <mergeCell ref="L3:L4"/>
    <mergeCell ref="F3:F4"/>
    <mergeCell ref="R2:W2"/>
    <mergeCell ref="AD2:AL2"/>
    <mergeCell ref="Q3:Q4"/>
    <mergeCell ref="P3:P4"/>
    <mergeCell ref="O3:O4"/>
    <mergeCell ref="AE3:AE4"/>
    <mergeCell ref="AD3:AD4"/>
    <mergeCell ref="AH3:AH4"/>
    <mergeCell ref="AG3:AG4"/>
    <mergeCell ref="AF3:AF4"/>
    <mergeCell ref="AI3:AK3"/>
    <mergeCell ref="Z2:AC2"/>
    <mergeCell ref="X3:X4"/>
    <mergeCell ref="Y3:Y4"/>
    <mergeCell ref="Z3:Z4"/>
    <mergeCell ref="AC3:AC4"/>
    <mergeCell ref="R3:R4"/>
    <mergeCell ref="AB3:AB4"/>
    <mergeCell ref="AA3:AA4"/>
    <mergeCell ref="S3:S4"/>
    <mergeCell ref="W3:W4"/>
    <mergeCell ref="V3:V4"/>
    <mergeCell ref="U3:U4"/>
    <mergeCell ref="T3:T4"/>
    <mergeCell ref="AP2:AU2"/>
    <mergeCell ref="AV2:BA2"/>
    <mergeCell ref="AM2:AO2"/>
    <mergeCell ref="BA3:BA4"/>
    <mergeCell ref="AV3:AV4"/>
    <mergeCell ref="AW3:AZ3"/>
    <mergeCell ref="AP3:AR3"/>
    <mergeCell ref="AS3:AU3"/>
    <mergeCell ref="AO3:AO4"/>
    <mergeCell ref="AN3:AN4"/>
    <mergeCell ref="AM3:AM4"/>
  </mergeCells>
  <phoneticPr fontId="4"/>
  <conditionalFormatting sqref="AN5 AN9:AN21 AN49:AN50">
    <cfRule type="expression" dxfId="33" priority="21">
      <formula>#REF!="短期研修・研究型"</formula>
    </cfRule>
  </conditionalFormatting>
  <conditionalFormatting sqref="AN6">
    <cfRule type="expression" dxfId="32" priority="20">
      <formula>#REF!="短期研修・研究型"</formula>
    </cfRule>
  </conditionalFormatting>
  <conditionalFormatting sqref="AN7:AN8">
    <cfRule type="expression" dxfId="31" priority="19">
      <formula>#REF!="短期研修・研究型"</formula>
    </cfRule>
  </conditionalFormatting>
  <conditionalFormatting sqref="AN22">
    <cfRule type="expression" dxfId="30" priority="18">
      <formula>#REF!="短期研修・研究型"</formula>
    </cfRule>
  </conditionalFormatting>
  <conditionalFormatting sqref="AN23">
    <cfRule type="expression" dxfId="29" priority="17">
      <formula>#REF!="短期研修・研究型"</formula>
    </cfRule>
  </conditionalFormatting>
  <conditionalFormatting sqref="AN24">
    <cfRule type="expression" dxfId="28" priority="16">
      <formula>#REF!="短期研修・研究型"</formula>
    </cfRule>
  </conditionalFormatting>
  <conditionalFormatting sqref="AN25">
    <cfRule type="expression" dxfId="27" priority="15">
      <formula>#REF!="短期研修・研究型"</formula>
    </cfRule>
  </conditionalFormatting>
  <conditionalFormatting sqref="AN26">
    <cfRule type="expression" dxfId="26" priority="14">
      <formula>#REF!="短期研修・研究型"</formula>
    </cfRule>
  </conditionalFormatting>
  <conditionalFormatting sqref="AN27">
    <cfRule type="expression" dxfId="25" priority="13">
      <formula>#REF!="短期研修・研究型"</formula>
    </cfRule>
  </conditionalFormatting>
  <conditionalFormatting sqref="AN28">
    <cfRule type="expression" dxfId="24" priority="12">
      <formula>#REF!="短期研修・研究型"</formula>
    </cfRule>
  </conditionalFormatting>
  <conditionalFormatting sqref="AN34">
    <cfRule type="expression" dxfId="23" priority="11">
      <formula>#REF!="短期研修・研究型"</formula>
    </cfRule>
  </conditionalFormatting>
  <conditionalFormatting sqref="AN35">
    <cfRule type="expression" dxfId="22" priority="10">
      <formula>#REF!="短期研修・研究型"</formula>
    </cfRule>
  </conditionalFormatting>
  <conditionalFormatting sqref="AN36">
    <cfRule type="expression" dxfId="21" priority="9">
      <formula>#REF!="短期研修・研究型"</formula>
    </cfRule>
  </conditionalFormatting>
  <conditionalFormatting sqref="AN37">
    <cfRule type="expression" dxfId="20" priority="8">
      <formula>#REF!="短期研修・研究型"</formula>
    </cfRule>
  </conditionalFormatting>
  <conditionalFormatting sqref="AN38:AN39">
    <cfRule type="expression" dxfId="19" priority="7">
      <formula>#REF!="短期研修・研究型"</formula>
    </cfRule>
  </conditionalFormatting>
  <conditionalFormatting sqref="AN40:AN48">
    <cfRule type="expression" dxfId="18" priority="6">
      <formula>#REF!="短期研修・研究型"</formula>
    </cfRule>
  </conditionalFormatting>
  <conditionalFormatting sqref="AN51">
    <cfRule type="expression" dxfId="17" priority="5">
      <formula>#REF!="短期研修・研究型"</formula>
    </cfRule>
  </conditionalFormatting>
  <conditionalFormatting sqref="AN55:AN56">
    <cfRule type="expression" dxfId="16" priority="4">
      <formula>$AA55="短期研修・研究型"</formula>
    </cfRule>
  </conditionalFormatting>
  <conditionalFormatting sqref="AN52">
    <cfRule type="expression" dxfId="15" priority="3">
      <formula>$AA52="短期研修・研究型"</formula>
    </cfRule>
  </conditionalFormatting>
  <conditionalFormatting sqref="AN53:AN54">
    <cfRule type="expression" dxfId="14" priority="2">
      <formula>$AA53="短期研修・研究型"</formula>
    </cfRule>
  </conditionalFormatting>
  <conditionalFormatting sqref="AN57">
    <cfRule type="expression" dxfId="13" priority="1">
      <formula>$AA57="短期研修・研究型"</formula>
    </cfRule>
  </conditionalFormatting>
  <dataValidations count="19">
    <dataValidation type="list" allowBlank="1" showInputMessage="1" showErrorMessage="1" sqref="U52:U56 W52:W56 V52 U5:W28 S34:S57 V29:V30 S5:S28 U34:W51 I5:J1048576 U57:W57 B5:C26">
      <formula1>"○"</formula1>
    </dataValidation>
    <dataValidation type="list" imeMode="off" allowBlank="1" showInputMessage="1" showErrorMessage="1" sqref="AM34:AM57 AM5:AM28">
      <formula1>"協定,Ｃ協定,合意,Ｃ合意"</formula1>
    </dataValidation>
    <dataValidation type="list" allowBlank="1" showInputMessage="1" showErrorMessage="1" sqref="R34:R57 R5:R28">
      <formula1>"日本国籍,日本永住権"</formula1>
    </dataValidation>
    <dataValidation type="list" allowBlank="1" showInputMessage="1" showErrorMessage="1" sqref="AO34:AO57 AO5:AO28">
      <formula1>"有,無"</formula1>
    </dataValidation>
    <dataValidation type="list" allowBlank="1" showInputMessage="1" showErrorMessage="1" sqref="Q34:Q57 Q5:Q28">
      <formula1>"男,女"</formula1>
    </dataValidation>
    <dataValidation imeMode="halfKatakana" allowBlank="1" showInputMessage="1" showErrorMessage="1" sqref="N34:O57 N5:O28"/>
    <dataValidation type="date" allowBlank="1" showInputMessage="1" showErrorMessage="1" sqref="P34:P57 P5:P28">
      <formula1>1</formula1>
      <formula2>42004</formula2>
    </dataValidation>
    <dataValidation type="list" imeMode="off" allowBlank="1" showInputMessage="1" showErrorMessage="1" sqref="AN34:AN57 AN5:AN28">
      <formula1>"記載あり"</formula1>
    </dataValidation>
    <dataValidation type="list" allowBlank="1" showInputMessage="1" showErrorMessage="1" sqref="AB34:AB57 AB5:AB28">
      <formula1>"U,M,D,J,C,C(専攻科),P"</formula1>
    </dataValidation>
    <dataValidation type="list" allowBlank="1" showInputMessage="1" showErrorMessage="1" sqref="BA37 BA5">
      <formula1>"大,部"</formula1>
    </dataValidation>
    <dataValidation type="list" allowBlank="1" showInputMessage="1" showErrorMessage="1" sqref="T58:T1048576">
      <formula1>"2.3以上,2.0以上2.3未満,2.0未満"</formula1>
    </dataValidation>
    <dataValidation type="list" imeMode="halfAlpha" operator="lessThanOrEqual" allowBlank="1" showInputMessage="1" showErrorMessage="1" sqref="K5:K1048576">
      <formula1>"合格,不合格,結果待ち"</formula1>
    </dataValidation>
    <dataValidation type="list" allowBlank="1" showInputMessage="1" showErrorMessage="1" sqref="Y5:Y15">
      <formula1>"○,－"</formula1>
    </dataValidation>
    <dataValidation type="list" allowBlank="1" showInputMessage="1" showErrorMessage="1" sqref="D5:D15">
      <formula1>"①大学に登録済みの口座を使用する,②新規口座を登録する"</formula1>
    </dataValidation>
    <dataValidation type="textLength" imeMode="off" operator="equal" allowBlank="1" showInputMessage="1" showErrorMessage="1" sqref="E6:F15">
      <formula1>8</formula1>
    </dataValidation>
    <dataValidation type="list" allowBlank="1" showInputMessage="1" showErrorMessage="1" sqref="AH5:AH57">
      <formula1>"レベル1以下"</formula1>
    </dataValidation>
    <dataValidation type="list" allowBlank="1" showInputMessage="1" showErrorMessage="1" sqref="T5:T57">
      <formula1>"〇"</formula1>
    </dataValidation>
    <dataValidation type="list" allowBlank="1" showInputMessage="1" showErrorMessage="1" sqref="G5:G26">
      <formula1>"応募済, 応募予定"</formula1>
    </dataValidation>
    <dataValidation type="list" allowBlank="1" showInputMessage="1" showErrorMessage="1" sqref="X5:X57">
      <formula1>"給付奨学金の併給なし,月額60，000円以下,月額60，001円以上70，000円以下,月額70，001円以上80，000円以下,月額80，001円以上100，000円以下,月額100，001円以上"</formula1>
    </dataValidation>
  </dataValidations>
  <pageMargins left="0.70866141732283472" right="0.70866141732283472" top="0.74803149606299213" bottom="0.74803149606299213" header="0.31496062992125984" footer="0.31496062992125984"/>
  <pageSetup paperSize="8" scale="32" fitToHeight="0" orientation="landscape" r:id="rId1"/>
  <headerFooter>
    <oddHeader>&amp;R推薦者名簿(G萩海外留学)</oddHeader>
  </headerFooter>
  <extLst>
    <ext xmlns:x14="http://schemas.microsoft.com/office/spreadsheetml/2009/9/main" uri="{CCE6A557-97BC-4b89-ADB6-D9C93CAAB3DF}">
      <x14:dataValidations xmlns:xm="http://schemas.microsoft.com/office/excel/2006/main" count="1">
        <x14:dataValidation type="list" imeMode="halfAlpha" operator="lessThanOrEqual" allowBlank="1" showInputMessage="1" showErrorMessage="1">
          <x14:formula1>
            <xm:f>'4.国・地域コード'!$B$5:$B$300</xm:f>
          </x14:formula1>
          <xm:sqref>AD5:AD1048576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38"/>
  <sheetViews>
    <sheetView view="pageBreakPreview" zoomScaleNormal="100" zoomScaleSheetLayoutView="100" workbookViewId="0">
      <selection activeCell="E13" sqref="E13"/>
    </sheetView>
  </sheetViews>
  <sheetFormatPr defaultRowHeight="18.75" x14ac:dyDescent="0.4"/>
  <cols>
    <col min="1" max="1" width="4.375" style="30" customWidth="1"/>
    <col min="2" max="2" width="13.75" style="30" customWidth="1"/>
    <col min="3" max="3" width="18.75" style="30" customWidth="1"/>
    <col min="4" max="4" width="19.5" style="30" customWidth="1"/>
    <col min="5" max="5" width="22.5" style="30" customWidth="1"/>
    <col min="6" max="6" width="4.25" style="30" customWidth="1"/>
    <col min="7" max="16384" width="9" style="30"/>
  </cols>
  <sheetData>
    <row r="2" spans="2:6" s="131" customFormat="1" ht="33" x14ac:dyDescent="0.4">
      <c r="B2" s="319" t="s">
        <v>142</v>
      </c>
      <c r="C2" s="319"/>
      <c r="D2" s="319"/>
      <c r="E2" s="319"/>
    </row>
    <row r="3" spans="2:6" ht="24.75" customHeight="1" x14ac:dyDescent="0.4">
      <c r="B3" s="133" t="s">
        <v>143</v>
      </c>
      <c r="C3" s="31"/>
      <c r="D3" s="133" t="s">
        <v>144</v>
      </c>
      <c r="E3" s="32"/>
    </row>
    <row r="4" spans="2:6" ht="24.75" customHeight="1" x14ac:dyDescent="0.4">
      <c r="B4" s="133" t="s">
        <v>145</v>
      </c>
      <c r="C4" s="31"/>
      <c r="D4" s="133" t="s">
        <v>146</v>
      </c>
      <c r="E4" s="32"/>
    </row>
    <row r="6" spans="2:6" ht="37.5" x14ac:dyDescent="0.4">
      <c r="B6" s="134" t="s">
        <v>147</v>
      </c>
      <c r="C6" s="135" t="s">
        <v>148</v>
      </c>
      <c r="D6" s="136" t="s">
        <v>153</v>
      </c>
      <c r="E6" s="137" t="s">
        <v>149</v>
      </c>
    </row>
    <row r="7" spans="2:6" ht="22.5" customHeight="1" x14ac:dyDescent="0.4">
      <c r="B7" s="31" t="s">
        <v>154</v>
      </c>
      <c r="C7" s="33">
        <v>3</v>
      </c>
      <c r="D7" s="34"/>
      <c r="E7" s="35" t="str">
        <f>IF(D7="","",C7*D7)</f>
        <v/>
      </c>
    </row>
    <row r="8" spans="2:6" ht="22.5" customHeight="1" x14ac:dyDescent="0.4">
      <c r="B8" s="31" t="s">
        <v>21</v>
      </c>
      <c r="C8" s="33">
        <v>2</v>
      </c>
      <c r="D8" s="34"/>
      <c r="E8" s="35" t="str">
        <f>IF(D8="","",C8*D8)</f>
        <v/>
      </c>
    </row>
    <row r="9" spans="2:6" ht="22.5" customHeight="1" x14ac:dyDescent="0.4">
      <c r="B9" s="31" t="s">
        <v>311</v>
      </c>
      <c r="C9" s="33">
        <v>1</v>
      </c>
      <c r="D9" s="34"/>
      <c r="E9" s="35" t="str">
        <f>IF(D9="","",C9*D9)</f>
        <v/>
      </c>
    </row>
    <row r="10" spans="2:6" ht="22.5" customHeight="1" x14ac:dyDescent="0.4">
      <c r="B10" s="31" t="s">
        <v>312</v>
      </c>
      <c r="C10" s="148">
        <v>0</v>
      </c>
      <c r="D10" s="34"/>
      <c r="E10" s="35" t="str">
        <f>IF(D10="","",C10*D10)</f>
        <v/>
      </c>
    </row>
    <row r="11" spans="2:6" ht="22.5" customHeight="1" x14ac:dyDescent="0.4">
      <c r="B11" s="36"/>
      <c r="C11" s="31" t="s">
        <v>315</v>
      </c>
      <c r="D11" s="34" t="str">
        <f>IF(SUM(D7:D10)=0,"",SUM(D7:D10))</f>
        <v/>
      </c>
      <c r="E11" s="35" t="str">
        <f>IF(SUM(D7:D10)=0,"",SUM(E7:E10))</f>
        <v/>
      </c>
    </row>
    <row r="12" spans="2:6" ht="10.5" customHeight="1" thickBot="1" x14ac:dyDescent="0.45">
      <c r="C12" s="39"/>
    </row>
    <row r="13" spans="2:6" ht="24.75" customHeight="1" thickBot="1" x14ac:dyDescent="0.45">
      <c r="D13" s="138" t="s">
        <v>151</v>
      </c>
      <c r="E13" s="40" t="str">
        <f>IFERROR(SUM(E7:E11)/SUM(D7:D11),"")</f>
        <v/>
      </c>
    </row>
    <row r="14" spans="2:6" x14ac:dyDescent="0.4">
      <c r="D14" s="43"/>
      <c r="E14" s="43" t="s">
        <v>155</v>
      </c>
    </row>
    <row r="15" spans="2:6" ht="18.75" customHeight="1" x14ac:dyDescent="0.4">
      <c r="B15" s="30" t="s">
        <v>156</v>
      </c>
    </row>
    <row r="16" spans="2:6" s="42" customFormat="1" ht="18.75" customHeight="1" x14ac:dyDescent="0.4">
      <c r="B16" s="45" t="s">
        <v>316</v>
      </c>
      <c r="C16" s="44"/>
      <c r="D16" s="44"/>
      <c r="E16" s="44"/>
      <c r="F16" s="44"/>
    </row>
    <row r="17" spans="2:6" s="42" customFormat="1" ht="18.75" customHeight="1" x14ac:dyDescent="0.4">
      <c r="B17" s="58" t="str">
        <f>"　　　　　　学部生、大学院生とも"&amp;('0.年度記入'!B2)-1&amp;"年度に取得した単位"</f>
        <v>　　　　　　学部生、大学院生とも2018年度に取得した単位</v>
      </c>
      <c r="C17" s="58"/>
      <c r="D17" s="58"/>
      <c r="E17" s="58"/>
      <c r="F17" s="58"/>
    </row>
    <row r="18" spans="2:6" s="42" customFormat="1" ht="18.75" customHeight="1" x14ac:dyDescent="0.4">
      <c r="B18" s="46" t="s">
        <v>157</v>
      </c>
      <c r="C18" s="46"/>
    </row>
    <row r="19" spans="2:6" s="42" customFormat="1" ht="18.75" customHeight="1" x14ac:dyDescent="0.4">
      <c r="B19" s="45" t="s">
        <v>314</v>
      </c>
      <c r="C19" s="45"/>
      <c r="D19" s="45"/>
      <c r="E19" s="45"/>
    </row>
    <row r="20" spans="2:6" s="42" customFormat="1" ht="18.75" customHeight="1" x14ac:dyDescent="0.4">
      <c r="B20" s="45" t="s">
        <v>158</v>
      </c>
      <c r="C20" s="45"/>
      <c r="D20" s="45"/>
      <c r="E20" s="45"/>
    </row>
    <row r="21" spans="2:6" s="42" customFormat="1" ht="18.75" customHeight="1" x14ac:dyDescent="0.4">
      <c r="B21" s="45" t="s">
        <v>159</v>
      </c>
      <c r="C21" s="45"/>
      <c r="D21" s="45"/>
      <c r="E21" s="45"/>
    </row>
    <row r="22" spans="2:6" s="42" customFormat="1" ht="18.75" customHeight="1" x14ac:dyDescent="0.4">
      <c r="B22" s="45" t="s">
        <v>160</v>
      </c>
      <c r="C22" s="45"/>
      <c r="D22" s="45"/>
      <c r="E22" s="45"/>
    </row>
    <row r="23" spans="2:6" s="42" customFormat="1" ht="18.75" customHeight="1" x14ac:dyDescent="0.4">
      <c r="B23" s="45"/>
      <c r="C23" s="45"/>
      <c r="D23" s="45"/>
      <c r="E23" s="45"/>
    </row>
    <row r="24" spans="2:6" s="42" customFormat="1" ht="18.75" customHeight="1" x14ac:dyDescent="0.4">
      <c r="B24" s="318" t="s">
        <v>306</v>
      </c>
      <c r="C24" s="318"/>
      <c r="D24" s="318"/>
      <c r="E24" s="318"/>
    </row>
    <row r="25" spans="2:6" s="42" customFormat="1" ht="18.75" customHeight="1" x14ac:dyDescent="0.4">
      <c r="B25" s="318"/>
      <c r="C25" s="318"/>
      <c r="D25" s="318"/>
      <c r="E25" s="318"/>
    </row>
    <row r="26" spans="2:6" x14ac:dyDescent="0.4">
      <c r="B26" s="316"/>
      <c r="C26" s="316"/>
      <c r="D26" s="316"/>
      <c r="E26" s="316"/>
    </row>
    <row r="27" spans="2:6" s="41" customFormat="1" ht="16.5" x14ac:dyDescent="0.4">
      <c r="B27" s="41" t="s">
        <v>152</v>
      </c>
    </row>
    <row r="28" spans="2:6" s="41" customFormat="1" ht="33" x14ac:dyDescent="0.4">
      <c r="B28" s="139" t="s">
        <v>147</v>
      </c>
      <c r="C28" s="140" t="s">
        <v>148</v>
      </c>
      <c r="D28" s="141" t="s">
        <v>153</v>
      </c>
      <c r="E28" s="142" t="s">
        <v>149</v>
      </c>
    </row>
    <row r="29" spans="2:6" s="41" customFormat="1" ht="15" customHeight="1" x14ac:dyDescent="0.4">
      <c r="B29" s="47" t="s">
        <v>154</v>
      </c>
      <c r="C29" s="48">
        <v>3</v>
      </c>
      <c r="D29" s="49">
        <v>34</v>
      </c>
      <c r="E29" s="50">
        <f>IF(D29="","",C29*D29)</f>
        <v>102</v>
      </c>
    </row>
    <row r="30" spans="2:6" s="41" customFormat="1" ht="15" customHeight="1" x14ac:dyDescent="0.4">
      <c r="B30" s="47" t="s">
        <v>21</v>
      </c>
      <c r="C30" s="48">
        <v>2</v>
      </c>
      <c r="D30" s="49">
        <v>6</v>
      </c>
      <c r="E30" s="50">
        <f>IF(D30="","",C30*D30)</f>
        <v>12</v>
      </c>
    </row>
    <row r="31" spans="2:6" s="41" customFormat="1" ht="15" customHeight="1" x14ac:dyDescent="0.4">
      <c r="B31" s="47" t="s">
        <v>20</v>
      </c>
      <c r="C31" s="48">
        <v>1</v>
      </c>
      <c r="D31" s="49">
        <v>2</v>
      </c>
      <c r="E31" s="50">
        <f>IF(D31="","",C31*D31)</f>
        <v>2</v>
      </c>
    </row>
    <row r="32" spans="2:6" s="41" customFormat="1" ht="15" customHeight="1" x14ac:dyDescent="0.4">
      <c r="B32" s="47" t="s">
        <v>313</v>
      </c>
      <c r="C32" s="48">
        <v>0</v>
      </c>
      <c r="D32" s="49">
        <v>2</v>
      </c>
      <c r="E32" s="50">
        <f>IF(D32="","",C32*D32)</f>
        <v>0</v>
      </c>
    </row>
    <row r="33" spans="2:5" s="41" customFormat="1" ht="15" customHeight="1" x14ac:dyDescent="0.4">
      <c r="B33" s="51"/>
      <c r="C33" s="52" t="s">
        <v>150</v>
      </c>
      <c r="D33" s="49">
        <f>IF(SUM(D29:D32)=0,"",SUM(D29:D32))</f>
        <v>44</v>
      </c>
      <c r="E33" s="50">
        <f>IF(SUM(D29:D32)=0,"",SUM(E29:E32))</f>
        <v>116</v>
      </c>
    </row>
    <row r="34" spans="2:5" s="41" customFormat="1" ht="15" customHeight="1" thickBot="1" x14ac:dyDescent="0.45">
      <c r="C34" s="43"/>
    </row>
    <row r="35" spans="2:5" s="41" customFormat="1" ht="15" customHeight="1" thickBot="1" x14ac:dyDescent="0.45">
      <c r="D35" s="143" t="s">
        <v>151</v>
      </c>
      <c r="E35" s="53">
        <f>E33/D33</f>
        <v>2.6363636363636362</v>
      </c>
    </row>
    <row r="36" spans="2:5" x14ac:dyDescent="0.4">
      <c r="D36" s="41"/>
      <c r="E36" s="43" t="s">
        <v>155</v>
      </c>
    </row>
    <row r="37" spans="2:5" ht="11.25" customHeight="1" x14ac:dyDescent="0.4">
      <c r="B37" s="317"/>
      <c r="C37" s="317"/>
    </row>
    <row r="38" spans="2:5" ht="18.75" customHeight="1" x14ac:dyDescent="0.4">
      <c r="B38" s="130"/>
      <c r="C38" s="130"/>
      <c r="D38" s="116"/>
      <c r="E38" s="116"/>
    </row>
  </sheetData>
  <mergeCells count="4">
    <mergeCell ref="B26:E26"/>
    <mergeCell ref="B37:C37"/>
    <mergeCell ref="B24:E25"/>
    <mergeCell ref="B2:E2"/>
  </mergeCells>
  <phoneticPr fontId="4"/>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F43"/>
  <sheetViews>
    <sheetView view="pageBreakPreview" zoomScaleNormal="100" zoomScaleSheetLayoutView="100" workbookViewId="0">
      <selection activeCell="F4" sqref="F4"/>
    </sheetView>
  </sheetViews>
  <sheetFormatPr defaultRowHeight="18.75" x14ac:dyDescent="0.4"/>
  <cols>
    <col min="1" max="1" width="4.375" style="30" customWidth="1"/>
    <col min="2" max="2" width="13.75" style="30" customWidth="1"/>
    <col min="3" max="3" width="18.75" style="30" customWidth="1"/>
    <col min="4" max="5" width="9.75" style="30" customWidth="1"/>
    <col min="6" max="6" width="22.5" style="30" customWidth="1"/>
    <col min="7" max="7" width="4.375" style="30" customWidth="1"/>
    <col min="8" max="16384" width="9" style="30"/>
  </cols>
  <sheetData>
    <row r="2" spans="2:6" s="131" customFormat="1" ht="33" x14ac:dyDescent="0.4">
      <c r="B2" s="319" t="s">
        <v>141</v>
      </c>
      <c r="C2" s="319"/>
      <c r="D2" s="319"/>
      <c r="E2" s="319"/>
      <c r="F2" s="319"/>
    </row>
    <row r="3" spans="2:6" ht="24.75" customHeight="1" x14ac:dyDescent="0.4">
      <c r="B3" s="144" t="s">
        <v>143</v>
      </c>
      <c r="C3" s="31"/>
      <c r="D3" s="327" t="s">
        <v>144</v>
      </c>
      <c r="E3" s="328"/>
      <c r="F3" s="31"/>
    </row>
    <row r="4" spans="2:6" ht="24.75" customHeight="1" x14ac:dyDescent="0.4">
      <c r="B4" s="144" t="s">
        <v>145</v>
      </c>
      <c r="C4" s="31"/>
      <c r="D4" s="327" t="s">
        <v>146</v>
      </c>
      <c r="E4" s="328"/>
      <c r="F4" s="31"/>
    </row>
    <row r="6" spans="2:6" x14ac:dyDescent="0.4">
      <c r="B6" s="330" t="s">
        <v>147</v>
      </c>
      <c r="C6" s="333" t="s">
        <v>163</v>
      </c>
      <c r="D6" s="329" t="s">
        <v>162</v>
      </c>
      <c r="E6" s="330"/>
      <c r="F6" s="333" t="s">
        <v>149</v>
      </c>
    </row>
    <row r="7" spans="2:6" x14ac:dyDescent="0.4">
      <c r="B7" s="330"/>
      <c r="C7" s="335"/>
      <c r="D7" s="321" t="str">
        <f>('0.年度記入'!$B$2-1)&amp;"年度"</f>
        <v>2018年度</v>
      </c>
      <c r="E7" s="145" t="str">
        <f>('0.年度記入'!$B$2-2)&amp;"年度"</f>
        <v>2017年度</v>
      </c>
      <c r="F7" s="334"/>
    </row>
    <row r="8" spans="2:6" ht="13.5" customHeight="1" x14ac:dyDescent="0.4">
      <c r="B8" s="330"/>
      <c r="C8" s="335"/>
      <c r="D8" s="322"/>
      <c r="E8" s="146" t="s">
        <v>285</v>
      </c>
      <c r="F8" s="334"/>
    </row>
    <row r="9" spans="2:6" ht="22.5" customHeight="1" x14ac:dyDescent="0.4">
      <c r="B9" s="54" t="s">
        <v>24</v>
      </c>
      <c r="C9" s="122">
        <v>4</v>
      </c>
      <c r="D9" s="120"/>
      <c r="E9" s="121"/>
      <c r="F9" s="55" t="str">
        <f>IF(D9="","",IF(MID($F$3,4,1)="B",D9*C9,(D9+E9)*C9))</f>
        <v/>
      </c>
    </row>
    <row r="10" spans="2:6" ht="22.5" customHeight="1" x14ac:dyDescent="0.4">
      <c r="B10" s="31" t="s">
        <v>23</v>
      </c>
      <c r="C10" s="37">
        <v>3</v>
      </c>
      <c r="D10" s="35"/>
      <c r="E10" s="37"/>
      <c r="F10" s="55" t="str">
        <f>IF(D10="","",IF(MID($F$3,4,1)="B",D10*C10,(D10+E10)*C10))</f>
        <v/>
      </c>
    </row>
    <row r="11" spans="2:6" ht="22.5" customHeight="1" x14ac:dyDescent="0.4">
      <c r="B11" s="31" t="s">
        <v>21</v>
      </c>
      <c r="C11" s="37">
        <v>2</v>
      </c>
      <c r="D11" s="35"/>
      <c r="E11" s="37"/>
      <c r="F11" s="55" t="str">
        <f>IF(D11="","",IF(MID($F$3,4,1)="B",D11*C11,(D11+E11)*C11))</f>
        <v/>
      </c>
    </row>
    <row r="12" spans="2:6" ht="22.5" customHeight="1" x14ac:dyDescent="0.4">
      <c r="B12" s="31" t="s">
        <v>22</v>
      </c>
      <c r="C12" s="37">
        <v>1</v>
      </c>
      <c r="D12" s="35"/>
      <c r="E12" s="37"/>
      <c r="F12" s="55" t="str">
        <f>IF(D12="","",IF(MID($F$3,4,1)="B",D12*C12,(D12+E12)*C12))</f>
        <v/>
      </c>
    </row>
    <row r="13" spans="2:6" ht="22.5" customHeight="1" x14ac:dyDescent="0.4">
      <c r="B13" s="31" t="s">
        <v>313</v>
      </c>
      <c r="C13" s="37">
        <v>0</v>
      </c>
      <c r="D13" s="35"/>
      <c r="E13" s="37"/>
      <c r="F13" s="55" t="str">
        <f>IF(D13="","",IF(MID($F$3,4,1)="B",D13*C13,(D13+E13)*C13))</f>
        <v/>
      </c>
    </row>
    <row r="14" spans="2:6" ht="22.5" customHeight="1" x14ac:dyDescent="0.4">
      <c r="B14" s="36"/>
      <c r="C14" s="37" t="s">
        <v>150</v>
      </c>
      <c r="D14" s="38" t="str">
        <f>IF(SUM(D9:D13)=0,"",SUM(D9:D13))</f>
        <v/>
      </c>
      <c r="E14" s="56" t="str">
        <f>IF(MID($F$3,4,1)="B","入力不要",IF(SUM(E9:E13)=0,"",SUM(E9:E13)))</f>
        <v/>
      </c>
      <c r="F14" s="38" t="str">
        <f>IF(SUM(D14:E14)=0,"",SUM(F9:F13))</f>
        <v/>
      </c>
    </row>
    <row r="15" spans="2:6" ht="10.5" customHeight="1" thickBot="1" x14ac:dyDescent="0.45">
      <c r="C15" s="39"/>
    </row>
    <row r="16" spans="2:6" ht="24.75" customHeight="1" thickBot="1" x14ac:dyDescent="0.45">
      <c r="D16" s="325" t="s">
        <v>151</v>
      </c>
      <c r="E16" s="326"/>
      <c r="F16" s="57" t="str">
        <f>IFERROR(IF(MID(F3,4,1)="B",F14/D14,F14/(D14+E14)),"")</f>
        <v/>
      </c>
    </row>
    <row r="17" spans="2:6" x14ac:dyDescent="0.4">
      <c r="D17" s="43"/>
      <c r="E17" s="43"/>
      <c r="F17" s="43" t="s">
        <v>161</v>
      </c>
    </row>
    <row r="18" spans="2:6" ht="18.75" customHeight="1" x14ac:dyDescent="0.4">
      <c r="B18" s="30" t="s">
        <v>164</v>
      </c>
    </row>
    <row r="19" spans="2:6" s="42" customFormat="1" ht="18.75" customHeight="1" x14ac:dyDescent="0.4">
      <c r="B19" s="45" t="s">
        <v>316</v>
      </c>
      <c r="C19" s="44"/>
      <c r="D19" s="44"/>
      <c r="E19" s="44"/>
      <c r="F19" s="44"/>
    </row>
    <row r="20" spans="2:6" s="42" customFormat="1" ht="18.75" customHeight="1" x14ac:dyDescent="0.4">
      <c r="B20" s="320" t="str">
        <f>"　　　　　　（学部生）"&amp;('0.年度記入'!B2-1)&amp;"年度、（大学院生）"&amp;('0.年度記入'!B2-2)&amp;"年度および"&amp;('0.年度記入'!B2-1)&amp;"年度　に取得した単位"</f>
        <v>　　　　　　（学部生）2018年度、（大学院生）2017年度および2018年度　に取得した単位</v>
      </c>
      <c r="C20" s="320"/>
      <c r="D20" s="320"/>
      <c r="E20" s="320"/>
      <c r="F20" s="320"/>
    </row>
    <row r="21" spans="2:6" s="42" customFormat="1" ht="18.75" customHeight="1" x14ac:dyDescent="0.4">
      <c r="B21" s="46" t="s">
        <v>157</v>
      </c>
      <c r="C21" s="46"/>
    </row>
    <row r="22" spans="2:6" s="42" customFormat="1" ht="18.75" customHeight="1" x14ac:dyDescent="0.4">
      <c r="B22" s="45" t="s">
        <v>317</v>
      </c>
      <c r="C22" s="45"/>
      <c r="D22" s="45"/>
      <c r="E22" s="45"/>
      <c r="F22" s="45"/>
    </row>
    <row r="23" spans="2:6" s="42" customFormat="1" ht="18.75" customHeight="1" x14ac:dyDescent="0.4">
      <c r="B23" s="45" t="str">
        <f>"      　            学部生については、"&amp;('0.年度記入'!B2-2)&amp;"年度分は空欄のままで構いません"</f>
        <v xml:space="preserve">      　            学部生については、2017年度分は空欄のままで構いません</v>
      </c>
      <c r="C23" s="45"/>
      <c r="D23" s="45"/>
      <c r="E23" s="45"/>
      <c r="F23" s="45"/>
    </row>
    <row r="24" spans="2:6" s="42" customFormat="1" ht="18.75" customHeight="1" x14ac:dyDescent="0.4">
      <c r="B24" s="45" t="s">
        <v>165</v>
      </c>
      <c r="C24" s="45"/>
      <c r="D24" s="45"/>
      <c r="E24" s="45"/>
      <c r="F24" s="45"/>
    </row>
    <row r="25" spans="2:6" s="42" customFormat="1" ht="18.75" customHeight="1" x14ac:dyDescent="0.4">
      <c r="B25" s="45" t="s">
        <v>159</v>
      </c>
      <c r="C25" s="45"/>
      <c r="D25" s="45"/>
      <c r="E25" s="45"/>
      <c r="F25" s="45"/>
    </row>
    <row r="26" spans="2:6" s="42" customFormat="1" ht="18.75" customHeight="1" x14ac:dyDescent="0.4">
      <c r="B26" s="45" t="s">
        <v>160</v>
      </c>
      <c r="C26" s="45"/>
      <c r="D26" s="45"/>
      <c r="E26" s="45"/>
      <c r="F26" s="45"/>
    </row>
    <row r="27" spans="2:6" s="42" customFormat="1" ht="18.75" customHeight="1" x14ac:dyDescent="0.4">
      <c r="B27" s="45"/>
      <c r="C27" s="45"/>
      <c r="D27" s="45"/>
      <c r="E27" s="45"/>
      <c r="F27" s="45"/>
    </row>
    <row r="28" spans="2:6" s="42" customFormat="1" ht="18.75" customHeight="1" x14ac:dyDescent="0.4">
      <c r="B28" s="318" t="s">
        <v>306</v>
      </c>
      <c r="C28" s="318"/>
      <c r="D28" s="318"/>
      <c r="E28" s="318"/>
      <c r="F28" s="318"/>
    </row>
    <row r="29" spans="2:6" s="42" customFormat="1" ht="18.75" customHeight="1" x14ac:dyDescent="0.4">
      <c r="B29" s="318"/>
      <c r="C29" s="318"/>
      <c r="D29" s="318"/>
      <c r="E29" s="318"/>
      <c r="F29" s="318"/>
    </row>
    <row r="30" spans="2:6" x14ac:dyDescent="0.4">
      <c r="B30" s="316"/>
      <c r="C30" s="316"/>
      <c r="D30" s="316"/>
      <c r="E30" s="316"/>
      <c r="F30" s="316"/>
    </row>
    <row r="31" spans="2:6" s="41" customFormat="1" ht="16.5" x14ac:dyDescent="0.4">
      <c r="B31" s="41" t="s">
        <v>152</v>
      </c>
    </row>
    <row r="32" spans="2:6" s="42" customFormat="1" ht="15.75" customHeight="1" x14ac:dyDescent="0.4">
      <c r="B32" s="330" t="s">
        <v>147</v>
      </c>
      <c r="C32" s="333" t="s">
        <v>163</v>
      </c>
      <c r="D32" s="329" t="s">
        <v>162</v>
      </c>
      <c r="E32" s="330"/>
      <c r="F32" s="333" t="s">
        <v>149</v>
      </c>
    </row>
    <row r="33" spans="2:6" s="42" customFormat="1" ht="15.75" customHeight="1" x14ac:dyDescent="0.4">
      <c r="B33" s="330"/>
      <c r="C33" s="335"/>
      <c r="D33" s="321" t="str">
        <f>('0.年度記入'!$B$2-1)&amp;"年度"</f>
        <v>2018年度</v>
      </c>
      <c r="E33" s="145" t="str">
        <f>('0.年度記入'!$B$2-2)&amp;"年度"</f>
        <v>2017年度</v>
      </c>
      <c r="F33" s="334"/>
    </row>
    <row r="34" spans="2:6" s="42" customFormat="1" ht="9.75" customHeight="1" x14ac:dyDescent="0.4">
      <c r="B34" s="330"/>
      <c r="C34" s="335"/>
      <c r="D34" s="322"/>
      <c r="E34" s="146" t="s">
        <v>285</v>
      </c>
      <c r="F34" s="334"/>
    </row>
    <row r="35" spans="2:6" s="42" customFormat="1" ht="15" customHeight="1" x14ac:dyDescent="0.4">
      <c r="B35" s="59" t="s">
        <v>24</v>
      </c>
      <c r="C35" s="60">
        <v>4</v>
      </c>
      <c r="D35" s="61">
        <v>24</v>
      </c>
      <c r="E35" s="60"/>
      <c r="F35" s="61">
        <f>IF(D35="","",(D35+E35)*C35)</f>
        <v>96</v>
      </c>
    </row>
    <row r="36" spans="2:6" s="42" customFormat="1" ht="15" customHeight="1" x14ac:dyDescent="0.4">
      <c r="B36" s="62" t="s">
        <v>23</v>
      </c>
      <c r="C36" s="63">
        <v>3</v>
      </c>
      <c r="D36" s="64">
        <v>10</v>
      </c>
      <c r="E36" s="63"/>
      <c r="F36" s="61">
        <f>IF(D36="","",(D36+E36)*C36)</f>
        <v>30</v>
      </c>
    </row>
    <row r="37" spans="2:6" s="42" customFormat="1" ht="15" customHeight="1" x14ac:dyDescent="0.4">
      <c r="B37" s="62" t="s">
        <v>21</v>
      </c>
      <c r="C37" s="63">
        <v>2</v>
      </c>
      <c r="D37" s="64">
        <v>6</v>
      </c>
      <c r="E37" s="63"/>
      <c r="F37" s="61">
        <f>IF(D37="","",(D37+E37)*C37)</f>
        <v>12</v>
      </c>
    </row>
    <row r="38" spans="2:6" s="42" customFormat="1" ht="15" customHeight="1" x14ac:dyDescent="0.4">
      <c r="B38" s="62" t="s">
        <v>22</v>
      </c>
      <c r="C38" s="63">
        <v>1</v>
      </c>
      <c r="D38" s="64">
        <v>2</v>
      </c>
      <c r="E38" s="63"/>
      <c r="F38" s="61">
        <f>IF(D38="","",(D38+E38)*C38)</f>
        <v>2</v>
      </c>
    </row>
    <row r="39" spans="2:6" s="42" customFormat="1" ht="15" customHeight="1" x14ac:dyDescent="0.4">
      <c r="B39" s="62" t="s">
        <v>313</v>
      </c>
      <c r="C39" s="63">
        <v>0</v>
      </c>
      <c r="D39" s="64">
        <v>2</v>
      </c>
      <c r="E39" s="63"/>
      <c r="F39" s="61">
        <f>IF(D39="","",(D39+E39)*C39)</f>
        <v>0</v>
      </c>
    </row>
    <row r="40" spans="2:6" s="42" customFormat="1" ht="15" customHeight="1" x14ac:dyDescent="0.4">
      <c r="B40" s="65"/>
      <c r="C40" s="63" t="s">
        <v>150</v>
      </c>
      <c r="D40" s="66">
        <f>IF(SUM(D35:D39)=0,"",SUM(D35:D39))</f>
        <v>44</v>
      </c>
      <c r="E40" s="67" t="str">
        <f>IF(MID($F$3,4,1)="B","入力不要",IF(SUM(E35:E39)=0,"",SUM(E35:E39)))</f>
        <v/>
      </c>
      <c r="F40" s="66">
        <f>IF(SUM(D40:E40)=0,"",SUM(F35:F39))</f>
        <v>140</v>
      </c>
    </row>
    <row r="41" spans="2:6" s="42" customFormat="1" ht="10.5" customHeight="1" thickBot="1" x14ac:dyDescent="0.45">
      <c r="C41" s="68"/>
    </row>
    <row r="42" spans="2:6" s="42" customFormat="1" ht="18" customHeight="1" thickBot="1" x14ac:dyDescent="0.45">
      <c r="D42" s="331" t="s">
        <v>151</v>
      </c>
      <c r="E42" s="332"/>
      <c r="F42" s="57">
        <f>IFERROR(F40/(D40+E40),IFERROR(F40/D40,""))</f>
        <v>3.1818181818181817</v>
      </c>
    </row>
    <row r="43" spans="2:6" ht="18.75" customHeight="1" x14ac:dyDescent="0.4">
      <c r="B43" s="323"/>
      <c r="C43" s="323"/>
      <c r="D43" s="324"/>
      <c r="E43" s="324"/>
      <c r="F43" s="324"/>
    </row>
  </sheetData>
  <mergeCells count="19">
    <mergeCell ref="B43:F43"/>
    <mergeCell ref="D16:E16"/>
    <mergeCell ref="D3:E3"/>
    <mergeCell ref="D4:E4"/>
    <mergeCell ref="D6:E6"/>
    <mergeCell ref="D42:E42"/>
    <mergeCell ref="F6:F8"/>
    <mergeCell ref="B6:B8"/>
    <mergeCell ref="C6:C8"/>
    <mergeCell ref="D32:E32"/>
    <mergeCell ref="D7:D8"/>
    <mergeCell ref="B32:B34"/>
    <mergeCell ref="C32:C34"/>
    <mergeCell ref="F32:F34"/>
    <mergeCell ref="B2:F2"/>
    <mergeCell ref="B20:F20"/>
    <mergeCell ref="B28:F29"/>
    <mergeCell ref="B30:F30"/>
    <mergeCell ref="D33:D34"/>
  </mergeCells>
  <phoneticPr fontId="4"/>
  <conditionalFormatting sqref="E9:E14">
    <cfRule type="expression" dxfId="12" priority="1">
      <formula>"IF(MID($F$3,4,1))=""B"""</formula>
    </cfRule>
  </conditionalFormatting>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86"/>
  <sheetViews>
    <sheetView topLeftCell="A19" workbookViewId="0"/>
  </sheetViews>
  <sheetFormatPr defaultRowHeight="18.75" x14ac:dyDescent="0.4"/>
  <cols>
    <col min="1" max="1" width="9.75" style="72" customWidth="1"/>
    <col min="2" max="2" width="9" style="70" bestFit="1" customWidth="1"/>
    <col min="3" max="3" width="22.875" style="71" customWidth="1"/>
    <col min="4" max="4" width="5.5" style="69" bestFit="1" customWidth="1"/>
    <col min="5" max="5" width="38.75" style="72" customWidth="1"/>
    <col min="6" max="257" width="9" style="73"/>
    <col min="258" max="258" width="9.75" style="73" customWidth="1"/>
    <col min="259" max="259" width="22.875" style="73" customWidth="1"/>
    <col min="260" max="260" width="9" style="73"/>
    <col min="261" max="261" width="38.75" style="73" customWidth="1"/>
    <col min="262" max="513" width="9" style="73"/>
    <col min="514" max="514" width="9.75" style="73" customWidth="1"/>
    <col min="515" max="515" width="22.875" style="73" customWidth="1"/>
    <col min="516" max="516" width="9" style="73"/>
    <col min="517" max="517" width="38.75" style="73" customWidth="1"/>
    <col min="518" max="769" width="9" style="73"/>
    <col min="770" max="770" width="9.75" style="73" customWidth="1"/>
    <col min="771" max="771" width="22.875" style="73" customWidth="1"/>
    <col min="772" max="772" width="9" style="73"/>
    <col min="773" max="773" width="38.75" style="73" customWidth="1"/>
    <col min="774" max="1025" width="9" style="73"/>
    <col min="1026" max="1026" width="9.75" style="73" customWidth="1"/>
    <col min="1027" max="1027" width="22.875" style="73" customWidth="1"/>
    <col min="1028" max="1028" width="9" style="73"/>
    <col min="1029" max="1029" width="38.75" style="73" customWidth="1"/>
    <col min="1030" max="1281" width="9" style="73"/>
    <col min="1282" max="1282" width="9.75" style="73" customWidth="1"/>
    <col min="1283" max="1283" width="22.875" style="73" customWidth="1"/>
    <col min="1284" max="1284" width="9" style="73"/>
    <col min="1285" max="1285" width="38.75" style="73" customWidth="1"/>
    <col min="1286" max="1537" width="9" style="73"/>
    <col min="1538" max="1538" width="9.75" style="73" customWidth="1"/>
    <col min="1539" max="1539" width="22.875" style="73" customWidth="1"/>
    <col min="1540" max="1540" width="9" style="73"/>
    <col min="1541" max="1541" width="38.75" style="73" customWidth="1"/>
    <col min="1542" max="1793" width="9" style="73"/>
    <col min="1794" max="1794" width="9.75" style="73" customWidth="1"/>
    <col min="1795" max="1795" width="22.875" style="73" customWidth="1"/>
    <col min="1796" max="1796" width="9" style="73"/>
    <col min="1797" max="1797" width="38.75" style="73" customWidth="1"/>
    <col min="1798" max="2049" width="9" style="73"/>
    <col min="2050" max="2050" width="9.75" style="73" customWidth="1"/>
    <col min="2051" max="2051" width="22.875" style="73" customWidth="1"/>
    <col min="2052" max="2052" width="9" style="73"/>
    <col min="2053" max="2053" width="38.75" style="73" customWidth="1"/>
    <col min="2054" max="2305" width="9" style="73"/>
    <col min="2306" max="2306" width="9.75" style="73" customWidth="1"/>
    <col min="2307" max="2307" width="22.875" style="73" customWidth="1"/>
    <col min="2308" max="2308" width="9" style="73"/>
    <col min="2309" max="2309" width="38.75" style="73" customWidth="1"/>
    <col min="2310" max="2561" width="9" style="73"/>
    <col min="2562" max="2562" width="9.75" style="73" customWidth="1"/>
    <col min="2563" max="2563" width="22.875" style="73" customWidth="1"/>
    <col min="2564" max="2564" width="9" style="73"/>
    <col min="2565" max="2565" width="38.75" style="73" customWidth="1"/>
    <col min="2566" max="2817" width="9" style="73"/>
    <col min="2818" max="2818" width="9.75" style="73" customWidth="1"/>
    <col min="2819" max="2819" width="22.875" style="73" customWidth="1"/>
    <col min="2820" max="2820" width="9" style="73"/>
    <col min="2821" max="2821" width="38.75" style="73" customWidth="1"/>
    <col min="2822" max="3073" width="9" style="73"/>
    <col min="3074" max="3074" width="9.75" style="73" customWidth="1"/>
    <col min="3075" max="3075" width="22.875" style="73" customWidth="1"/>
    <col min="3076" max="3076" width="9" style="73"/>
    <col min="3077" max="3077" width="38.75" style="73" customWidth="1"/>
    <col min="3078" max="3329" width="9" style="73"/>
    <col min="3330" max="3330" width="9.75" style="73" customWidth="1"/>
    <col min="3331" max="3331" width="22.875" style="73" customWidth="1"/>
    <col min="3332" max="3332" width="9" style="73"/>
    <col min="3333" max="3333" width="38.75" style="73" customWidth="1"/>
    <col min="3334" max="3585" width="9" style="73"/>
    <col min="3586" max="3586" width="9.75" style="73" customWidth="1"/>
    <col min="3587" max="3587" width="22.875" style="73" customWidth="1"/>
    <col min="3588" max="3588" width="9" style="73"/>
    <col min="3589" max="3589" width="38.75" style="73" customWidth="1"/>
    <col min="3590" max="3841" width="9" style="73"/>
    <col min="3842" max="3842" width="9.75" style="73" customWidth="1"/>
    <col min="3843" max="3843" width="22.875" style="73" customWidth="1"/>
    <col min="3844" max="3844" width="9" style="73"/>
    <col min="3845" max="3845" width="38.75" style="73" customWidth="1"/>
    <col min="3846" max="4097" width="9" style="73"/>
    <col min="4098" max="4098" width="9.75" style="73" customWidth="1"/>
    <col min="4099" max="4099" width="22.875" style="73" customWidth="1"/>
    <col min="4100" max="4100" width="9" style="73"/>
    <col min="4101" max="4101" width="38.75" style="73" customWidth="1"/>
    <col min="4102" max="4353" width="9" style="73"/>
    <col min="4354" max="4354" width="9.75" style="73" customWidth="1"/>
    <col min="4355" max="4355" width="22.875" style="73" customWidth="1"/>
    <col min="4356" max="4356" width="9" style="73"/>
    <col min="4357" max="4357" width="38.75" style="73" customWidth="1"/>
    <col min="4358" max="4609" width="9" style="73"/>
    <col min="4610" max="4610" width="9.75" style="73" customWidth="1"/>
    <col min="4611" max="4611" width="22.875" style="73" customWidth="1"/>
    <col min="4612" max="4612" width="9" style="73"/>
    <col min="4613" max="4613" width="38.75" style="73" customWidth="1"/>
    <col min="4614" max="4865" width="9" style="73"/>
    <col min="4866" max="4866" width="9.75" style="73" customWidth="1"/>
    <col min="4867" max="4867" width="22.875" style="73" customWidth="1"/>
    <col min="4868" max="4868" width="9" style="73"/>
    <col min="4869" max="4869" width="38.75" style="73" customWidth="1"/>
    <col min="4870" max="5121" width="9" style="73"/>
    <col min="5122" max="5122" width="9.75" style="73" customWidth="1"/>
    <col min="5123" max="5123" width="22.875" style="73" customWidth="1"/>
    <col min="5124" max="5124" width="9" style="73"/>
    <col min="5125" max="5125" width="38.75" style="73" customWidth="1"/>
    <col min="5126" max="5377" width="9" style="73"/>
    <col min="5378" max="5378" width="9.75" style="73" customWidth="1"/>
    <col min="5379" max="5379" width="22.875" style="73" customWidth="1"/>
    <col min="5380" max="5380" width="9" style="73"/>
    <col min="5381" max="5381" width="38.75" style="73" customWidth="1"/>
    <col min="5382" max="5633" width="9" style="73"/>
    <col min="5634" max="5634" width="9.75" style="73" customWidth="1"/>
    <col min="5635" max="5635" width="22.875" style="73" customWidth="1"/>
    <col min="5636" max="5636" width="9" style="73"/>
    <col min="5637" max="5637" width="38.75" style="73" customWidth="1"/>
    <col min="5638" max="5889" width="9" style="73"/>
    <col min="5890" max="5890" width="9.75" style="73" customWidth="1"/>
    <col min="5891" max="5891" width="22.875" style="73" customWidth="1"/>
    <col min="5892" max="5892" width="9" style="73"/>
    <col min="5893" max="5893" width="38.75" style="73" customWidth="1"/>
    <col min="5894" max="6145" width="9" style="73"/>
    <col min="6146" max="6146" width="9.75" style="73" customWidth="1"/>
    <col min="6147" max="6147" width="22.875" style="73" customWidth="1"/>
    <col min="6148" max="6148" width="9" style="73"/>
    <col min="6149" max="6149" width="38.75" style="73" customWidth="1"/>
    <col min="6150" max="6401" width="9" style="73"/>
    <col min="6402" max="6402" width="9.75" style="73" customWidth="1"/>
    <col min="6403" max="6403" width="22.875" style="73" customWidth="1"/>
    <col min="6404" max="6404" width="9" style="73"/>
    <col min="6405" max="6405" width="38.75" style="73" customWidth="1"/>
    <col min="6406" max="6657" width="9" style="73"/>
    <col min="6658" max="6658" width="9.75" style="73" customWidth="1"/>
    <col min="6659" max="6659" width="22.875" style="73" customWidth="1"/>
    <col min="6660" max="6660" width="9" style="73"/>
    <col min="6661" max="6661" width="38.75" style="73" customWidth="1"/>
    <col min="6662" max="6913" width="9" style="73"/>
    <col min="6914" max="6914" width="9.75" style="73" customWidth="1"/>
    <col min="6915" max="6915" width="22.875" style="73" customWidth="1"/>
    <col min="6916" max="6916" width="9" style="73"/>
    <col min="6917" max="6917" width="38.75" style="73" customWidth="1"/>
    <col min="6918" max="7169" width="9" style="73"/>
    <col min="7170" max="7170" width="9.75" style="73" customWidth="1"/>
    <col min="7171" max="7171" width="22.875" style="73" customWidth="1"/>
    <col min="7172" max="7172" width="9" style="73"/>
    <col min="7173" max="7173" width="38.75" style="73" customWidth="1"/>
    <col min="7174" max="7425" width="9" style="73"/>
    <col min="7426" max="7426" width="9.75" style="73" customWidth="1"/>
    <col min="7427" max="7427" width="22.875" style="73" customWidth="1"/>
    <col min="7428" max="7428" width="9" style="73"/>
    <col min="7429" max="7429" width="38.75" style="73" customWidth="1"/>
    <col min="7430" max="7681" width="9" style="73"/>
    <col min="7682" max="7682" width="9.75" style="73" customWidth="1"/>
    <col min="7683" max="7683" width="22.875" style="73" customWidth="1"/>
    <col min="7684" max="7684" width="9" style="73"/>
    <col min="7685" max="7685" width="38.75" style="73" customWidth="1"/>
    <col min="7686" max="7937" width="9" style="73"/>
    <col min="7938" max="7938" width="9.75" style="73" customWidth="1"/>
    <col min="7939" max="7939" width="22.875" style="73" customWidth="1"/>
    <col min="7940" max="7940" width="9" style="73"/>
    <col min="7941" max="7941" width="38.75" style="73" customWidth="1"/>
    <col min="7942" max="8193" width="9" style="73"/>
    <col min="8194" max="8194" width="9.75" style="73" customWidth="1"/>
    <col min="8195" max="8195" width="22.875" style="73" customWidth="1"/>
    <col min="8196" max="8196" width="9" style="73"/>
    <col min="8197" max="8197" width="38.75" style="73" customWidth="1"/>
    <col min="8198" max="8449" width="9" style="73"/>
    <col min="8450" max="8450" width="9.75" style="73" customWidth="1"/>
    <col min="8451" max="8451" width="22.875" style="73" customWidth="1"/>
    <col min="8452" max="8452" width="9" style="73"/>
    <col min="8453" max="8453" width="38.75" style="73" customWidth="1"/>
    <col min="8454" max="8705" width="9" style="73"/>
    <col min="8706" max="8706" width="9.75" style="73" customWidth="1"/>
    <col min="8707" max="8707" width="22.875" style="73" customWidth="1"/>
    <col min="8708" max="8708" width="9" style="73"/>
    <col min="8709" max="8709" width="38.75" style="73" customWidth="1"/>
    <col min="8710" max="8961" width="9" style="73"/>
    <col min="8962" max="8962" width="9.75" style="73" customWidth="1"/>
    <col min="8963" max="8963" width="22.875" style="73" customWidth="1"/>
    <col min="8964" max="8964" width="9" style="73"/>
    <col min="8965" max="8965" width="38.75" style="73" customWidth="1"/>
    <col min="8966" max="9217" width="9" style="73"/>
    <col min="9218" max="9218" width="9.75" style="73" customWidth="1"/>
    <col min="9219" max="9219" width="22.875" style="73" customWidth="1"/>
    <col min="9220" max="9220" width="9" style="73"/>
    <col min="9221" max="9221" width="38.75" style="73" customWidth="1"/>
    <col min="9222" max="9473" width="9" style="73"/>
    <col min="9474" max="9474" width="9.75" style="73" customWidth="1"/>
    <col min="9475" max="9475" width="22.875" style="73" customWidth="1"/>
    <col min="9476" max="9476" width="9" style="73"/>
    <col min="9477" max="9477" width="38.75" style="73" customWidth="1"/>
    <col min="9478" max="9729" width="9" style="73"/>
    <col min="9730" max="9730" width="9.75" style="73" customWidth="1"/>
    <col min="9731" max="9731" width="22.875" style="73" customWidth="1"/>
    <col min="9732" max="9732" width="9" style="73"/>
    <col min="9733" max="9733" width="38.75" style="73" customWidth="1"/>
    <col min="9734" max="9985" width="9" style="73"/>
    <col min="9986" max="9986" width="9.75" style="73" customWidth="1"/>
    <col min="9987" max="9987" width="22.875" style="73" customWidth="1"/>
    <col min="9988" max="9988" width="9" style="73"/>
    <col min="9989" max="9989" width="38.75" style="73" customWidth="1"/>
    <col min="9990" max="10241" width="9" style="73"/>
    <col min="10242" max="10242" width="9.75" style="73" customWidth="1"/>
    <col min="10243" max="10243" width="22.875" style="73" customWidth="1"/>
    <col min="10244" max="10244" width="9" style="73"/>
    <col min="10245" max="10245" width="38.75" style="73" customWidth="1"/>
    <col min="10246" max="10497" width="9" style="73"/>
    <col min="10498" max="10498" width="9.75" style="73" customWidth="1"/>
    <col min="10499" max="10499" width="22.875" style="73" customWidth="1"/>
    <col min="10500" max="10500" width="9" style="73"/>
    <col min="10501" max="10501" width="38.75" style="73" customWidth="1"/>
    <col min="10502" max="10753" width="9" style="73"/>
    <col min="10754" max="10754" width="9.75" style="73" customWidth="1"/>
    <col min="10755" max="10755" width="22.875" style="73" customWidth="1"/>
    <col min="10756" max="10756" width="9" style="73"/>
    <col min="10757" max="10757" width="38.75" style="73" customWidth="1"/>
    <col min="10758" max="11009" width="9" style="73"/>
    <col min="11010" max="11010" width="9.75" style="73" customWidth="1"/>
    <col min="11011" max="11011" width="22.875" style="73" customWidth="1"/>
    <col min="11012" max="11012" width="9" style="73"/>
    <col min="11013" max="11013" width="38.75" style="73" customWidth="1"/>
    <col min="11014" max="11265" width="9" style="73"/>
    <col min="11266" max="11266" width="9.75" style="73" customWidth="1"/>
    <col min="11267" max="11267" width="22.875" style="73" customWidth="1"/>
    <col min="11268" max="11268" width="9" style="73"/>
    <col min="11269" max="11269" width="38.75" style="73" customWidth="1"/>
    <col min="11270" max="11521" width="9" style="73"/>
    <col min="11522" max="11522" width="9.75" style="73" customWidth="1"/>
    <col min="11523" max="11523" width="22.875" style="73" customWidth="1"/>
    <col min="11524" max="11524" width="9" style="73"/>
    <col min="11525" max="11525" width="38.75" style="73" customWidth="1"/>
    <col min="11526" max="11777" width="9" style="73"/>
    <col min="11778" max="11778" width="9.75" style="73" customWidth="1"/>
    <col min="11779" max="11779" width="22.875" style="73" customWidth="1"/>
    <col min="11780" max="11780" width="9" style="73"/>
    <col min="11781" max="11781" width="38.75" style="73" customWidth="1"/>
    <col min="11782" max="12033" width="9" style="73"/>
    <col min="12034" max="12034" width="9.75" style="73" customWidth="1"/>
    <col min="12035" max="12035" width="22.875" style="73" customWidth="1"/>
    <col min="12036" max="12036" width="9" style="73"/>
    <col min="12037" max="12037" width="38.75" style="73" customWidth="1"/>
    <col min="12038" max="12289" width="9" style="73"/>
    <col min="12290" max="12290" width="9.75" style="73" customWidth="1"/>
    <col min="12291" max="12291" width="22.875" style="73" customWidth="1"/>
    <col min="12292" max="12292" width="9" style="73"/>
    <col min="12293" max="12293" width="38.75" style="73" customWidth="1"/>
    <col min="12294" max="12545" width="9" style="73"/>
    <col min="12546" max="12546" width="9.75" style="73" customWidth="1"/>
    <col min="12547" max="12547" width="22.875" style="73" customWidth="1"/>
    <col min="12548" max="12548" width="9" style="73"/>
    <col min="12549" max="12549" width="38.75" style="73" customWidth="1"/>
    <col min="12550" max="12801" width="9" style="73"/>
    <col min="12802" max="12802" width="9.75" style="73" customWidth="1"/>
    <col min="12803" max="12803" width="22.875" style="73" customWidth="1"/>
    <col min="12804" max="12804" width="9" style="73"/>
    <col min="12805" max="12805" width="38.75" style="73" customWidth="1"/>
    <col min="12806" max="13057" width="9" style="73"/>
    <col min="13058" max="13058" width="9.75" style="73" customWidth="1"/>
    <col min="13059" max="13059" width="22.875" style="73" customWidth="1"/>
    <col min="13060" max="13060" width="9" style="73"/>
    <col min="13061" max="13061" width="38.75" style="73" customWidth="1"/>
    <col min="13062" max="13313" width="9" style="73"/>
    <col min="13314" max="13314" width="9.75" style="73" customWidth="1"/>
    <col min="13315" max="13315" width="22.875" style="73" customWidth="1"/>
    <col min="13316" max="13316" width="9" style="73"/>
    <col min="13317" max="13317" width="38.75" style="73" customWidth="1"/>
    <col min="13318" max="13569" width="9" style="73"/>
    <col min="13570" max="13570" width="9.75" style="73" customWidth="1"/>
    <col min="13571" max="13571" width="22.875" style="73" customWidth="1"/>
    <col min="13572" max="13572" width="9" style="73"/>
    <col min="13573" max="13573" width="38.75" style="73" customWidth="1"/>
    <col min="13574" max="13825" width="9" style="73"/>
    <col min="13826" max="13826" width="9.75" style="73" customWidth="1"/>
    <col min="13827" max="13827" width="22.875" style="73" customWidth="1"/>
    <col min="13828" max="13828" width="9" style="73"/>
    <col min="13829" max="13829" width="38.75" style="73" customWidth="1"/>
    <col min="13830" max="14081" width="9" style="73"/>
    <col min="14082" max="14082" width="9.75" style="73" customWidth="1"/>
    <col min="14083" max="14083" width="22.875" style="73" customWidth="1"/>
    <col min="14084" max="14084" width="9" style="73"/>
    <col min="14085" max="14085" width="38.75" style="73" customWidth="1"/>
    <col min="14086" max="14337" width="9" style="73"/>
    <col min="14338" max="14338" width="9.75" style="73" customWidth="1"/>
    <col min="14339" max="14339" width="22.875" style="73" customWidth="1"/>
    <col min="14340" max="14340" width="9" style="73"/>
    <col min="14341" max="14341" width="38.75" style="73" customWidth="1"/>
    <col min="14342" max="14593" width="9" style="73"/>
    <col min="14594" max="14594" width="9.75" style="73" customWidth="1"/>
    <col min="14595" max="14595" width="22.875" style="73" customWidth="1"/>
    <col min="14596" max="14596" width="9" style="73"/>
    <col min="14597" max="14597" width="38.75" style="73" customWidth="1"/>
    <col min="14598" max="14849" width="9" style="73"/>
    <col min="14850" max="14850" width="9.75" style="73" customWidth="1"/>
    <col min="14851" max="14851" width="22.875" style="73" customWidth="1"/>
    <col min="14852" max="14852" width="9" style="73"/>
    <col min="14853" max="14853" width="38.75" style="73" customWidth="1"/>
    <col min="14854" max="15105" width="9" style="73"/>
    <col min="15106" max="15106" width="9.75" style="73" customWidth="1"/>
    <col min="15107" max="15107" width="22.875" style="73" customWidth="1"/>
    <col min="15108" max="15108" width="9" style="73"/>
    <col min="15109" max="15109" width="38.75" style="73" customWidth="1"/>
    <col min="15110" max="15361" width="9" style="73"/>
    <col min="15362" max="15362" width="9.75" style="73" customWidth="1"/>
    <col min="15363" max="15363" width="22.875" style="73" customWidth="1"/>
    <col min="15364" max="15364" width="9" style="73"/>
    <col min="15365" max="15365" width="38.75" style="73" customWidth="1"/>
    <col min="15366" max="15617" width="9" style="73"/>
    <col min="15618" max="15618" width="9.75" style="73" customWidth="1"/>
    <col min="15619" max="15619" width="22.875" style="73" customWidth="1"/>
    <col min="15620" max="15620" width="9" style="73"/>
    <col min="15621" max="15621" width="38.75" style="73" customWidth="1"/>
    <col min="15622" max="15873" width="9" style="73"/>
    <col min="15874" max="15874" width="9.75" style="73" customWidth="1"/>
    <col min="15875" max="15875" width="22.875" style="73" customWidth="1"/>
    <col min="15876" max="15876" width="9" style="73"/>
    <col min="15877" max="15877" width="38.75" style="73" customWidth="1"/>
    <col min="15878" max="16129" width="9" style="73"/>
    <col min="16130" max="16130" width="9.75" style="73" customWidth="1"/>
    <col min="16131" max="16131" width="22.875" style="73" customWidth="1"/>
    <col min="16132" max="16132" width="9" style="73"/>
    <col min="16133" max="16133" width="38.75" style="73" customWidth="1"/>
    <col min="16134" max="16384" width="9" style="73"/>
  </cols>
  <sheetData>
    <row r="1" spans="1:5" x14ac:dyDescent="0.4">
      <c r="A1" s="69" t="s">
        <v>321</v>
      </c>
    </row>
    <row r="2" spans="1:5" x14ac:dyDescent="0.4">
      <c r="A2" s="74" t="s">
        <v>166</v>
      </c>
      <c r="B2" s="75"/>
      <c r="C2" s="76"/>
      <c r="D2" s="74"/>
      <c r="E2" s="77"/>
    </row>
    <row r="3" spans="1:5" ht="7.5" customHeight="1" x14ac:dyDescent="0.4">
      <c r="A3" s="81"/>
      <c r="B3" s="79"/>
      <c r="C3" s="80"/>
      <c r="D3" s="78"/>
      <c r="E3" s="81"/>
    </row>
    <row r="4" spans="1:5" ht="37.5" x14ac:dyDescent="0.4">
      <c r="A4" s="128"/>
      <c r="B4" s="112" t="s">
        <v>277</v>
      </c>
      <c r="C4" s="82" t="s">
        <v>167</v>
      </c>
      <c r="D4" s="111" t="s">
        <v>276</v>
      </c>
      <c r="E4" s="83" t="s">
        <v>278</v>
      </c>
    </row>
    <row r="5" spans="1:5" x14ac:dyDescent="0.4">
      <c r="A5" s="95" t="s">
        <v>253</v>
      </c>
      <c r="B5" s="92">
        <v>720</v>
      </c>
      <c r="C5" s="93" t="s">
        <v>112</v>
      </c>
      <c r="D5" s="94" t="s">
        <v>50</v>
      </c>
      <c r="E5" s="95" t="s">
        <v>27</v>
      </c>
    </row>
    <row r="6" spans="1:5" x14ac:dyDescent="0.4">
      <c r="A6" s="87" t="s">
        <v>253</v>
      </c>
      <c r="B6" s="84">
        <v>721</v>
      </c>
      <c r="C6" s="85" t="s">
        <v>254</v>
      </c>
      <c r="D6" s="86" t="s">
        <v>50</v>
      </c>
      <c r="E6" s="87" t="s">
        <v>27</v>
      </c>
    </row>
    <row r="7" spans="1:5" x14ac:dyDescent="0.4">
      <c r="A7" s="87" t="s">
        <v>253</v>
      </c>
      <c r="B7" s="84">
        <v>743</v>
      </c>
      <c r="C7" s="85" t="s">
        <v>136</v>
      </c>
      <c r="D7" s="86" t="s">
        <v>28</v>
      </c>
      <c r="E7" s="87" t="s">
        <v>27</v>
      </c>
    </row>
    <row r="8" spans="1:5" x14ac:dyDescent="0.4">
      <c r="A8" s="87" t="s">
        <v>168</v>
      </c>
      <c r="B8" s="84">
        <v>122</v>
      </c>
      <c r="C8" s="85" t="s">
        <v>38</v>
      </c>
      <c r="D8" s="86" t="s">
        <v>25</v>
      </c>
      <c r="E8" s="87" t="s">
        <v>27</v>
      </c>
    </row>
    <row r="9" spans="1:5" ht="36" x14ac:dyDescent="0.4">
      <c r="A9" s="87" t="s">
        <v>231</v>
      </c>
      <c r="B9" s="88">
        <v>591</v>
      </c>
      <c r="C9" s="89" t="s">
        <v>232</v>
      </c>
      <c r="D9" s="90" t="s">
        <v>35</v>
      </c>
      <c r="E9" s="119" t="s">
        <v>275</v>
      </c>
    </row>
    <row r="10" spans="1:5" ht="56.25" x14ac:dyDescent="0.4">
      <c r="A10" s="87" t="s">
        <v>231</v>
      </c>
      <c r="B10" s="84">
        <v>502</v>
      </c>
      <c r="C10" s="85" t="s">
        <v>232</v>
      </c>
      <c r="D10" s="86" t="s">
        <v>50</v>
      </c>
      <c r="E10" s="102" t="s">
        <v>233</v>
      </c>
    </row>
    <row r="11" spans="1:5" x14ac:dyDescent="0.4">
      <c r="A11" s="87" t="s">
        <v>208</v>
      </c>
      <c r="B11" s="88">
        <v>393</v>
      </c>
      <c r="C11" s="89" t="s">
        <v>64</v>
      </c>
      <c r="D11" s="90" t="s">
        <v>35</v>
      </c>
      <c r="E11" s="91" t="s">
        <v>65</v>
      </c>
    </row>
    <row r="12" spans="1:5" x14ac:dyDescent="0.4">
      <c r="A12" s="87" t="s">
        <v>208</v>
      </c>
      <c r="B12" s="84">
        <v>314</v>
      </c>
      <c r="C12" s="85" t="s">
        <v>64</v>
      </c>
      <c r="D12" s="86" t="s">
        <v>50</v>
      </c>
      <c r="E12" s="87" t="s">
        <v>56</v>
      </c>
    </row>
    <row r="13" spans="1:5" x14ac:dyDescent="0.4">
      <c r="A13" s="87" t="s">
        <v>213</v>
      </c>
      <c r="B13" s="84">
        <v>401</v>
      </c>
      <c r="C13" s="85" t="s">
        <v>214</v>
      </c>
      <c r="D13" s="86" t="s">
        <v>25</v>
      </c>
      <c r="E13" s="87" t="s">
        <v>27</v>
      </c>
    </row>
    <row r="14" spans="1:5" x14ac:dyDescent="0.4">
      <c r="A14" s="87" t="s">
        <v>190</v>
      </c>
      <c r="B14" s="84">
        <v>201</v>
      </c>
      <c r="C14" s="85" t="s">
        <v>191</v>
      </c>
      <c r="D14" s="86" t="s">
        <v>25</v>
      </c>
      <c r="E14" s="87" t="s">
        <v>41</v>
      </c>
    </row>
    <row r="15" spans="1:5" x14ac:dyDescent="0.4">
      <c r="A15" s="87" t="s">
        <v>253</v>
      </c>
      <c r="B15" s="84">
        <v>701</v>
      </c>
      <c r="C15" s="85" t="s">
        <v>255</v>
      </c>
      <c r="D15" s="86" t="s">
        <v>28</v>
      </c>
      <c r="E15" s="87" t="s">
        <v>27</v>
      </c>
    </row>
    <row r="16" spans="1:5" x14ac:dyDescent="0.4">
      <c r="A16" s="87" t="s">
        <v>253</v>
      </c>
      <c r="B16" s="84">
        <v>746</v>
      </c>
      <c r="C16" s="85" t="s">
        <v>256</v>
      </c>
      <c r="D16" s="86" t="s">
        <v>28</v>
      </c>
      <c r="E16" s="87" t="s">
        <v>27</v>
      </c>
    </row>
    <row r="17" spans="1:5" x14ac:dyDescent="0.4">
      <c r="A17" s="87" t="s">
        <v>208</v>
      </c>
      <c r="B17" s="84">
        <v>315</v>
      </c>
      <c r="C17" s="85" t="s">
        <v>66</v>
      </c>
      <c r="D17" s="86" t="s">
        <v>50</v>
      </c>
      <c r="E17" s="87" t="s">
        <v>27</v>
      </c>
    </row>
    <row r="18" spans="1:5" x14ac:dyDescent="0.4">
      <c r="A18" s="87" t="s">
        <v>253</v>
      </c>
      <c r="B18" s="88">
        <v>794</v>
      </c>
      <c r="C18" s="89" t="s">
        <v>284</v>
      </c>
      <c r="D18" s="90" t="s">
        <v>35</v>
      </c>
      <c r="E18" s="91" t="s">
        <v>130</v>
      </c>
    </row>
    <row r="19" spans="1:5" x14ac:dyDescent="0.4">
      <c r="A19" s="87" t="s">
        <v>253</v>
      </c>
      <c r="B19" s="84">
        <v>737</v>
      </c>
      <c r="C19" s="85" t="s">
        <v>284</v>
      </c>
      <c r="D19" s="86" t="s">
        <v>50</v>
      </c>
      <c r="E19" s="87" t="s">
        <v>56</v>
      </c>
    </row>
    <row r="20" spans="1:5" x14ac:dyDescent="0.4">
      <c r="A20" s="87" t="s">
        <v>208</v>
      </c>
      <c r="B20" s="84">
        <v>305</v>
      </c>
      <c r="C20" s="85" t="s">
        <v>52</v>
      </c>
      <c r="D20" s="86" t="s">
        <v>50</v>
      </c>
      <c r="E20" s="87" t="s">
        <v>53</v>
      </c>
    </row>
    <row r="21" spans="1:5" x14ac:dyDescent="0.4">
      <c r="A21" s="87" t="s">
        <v>253</v>
      </c>
      <c r="B21" s="84">
        <v>722</v>
      </c>
      <c r="C21" s="85" t="s">
        <v>257</v>
      </c>
      <c r="D21" s="86" t="s">
        <v>50</v>
      </c>
      <c r="E21" s="87" t="s">
        <v>113</v>
      </c>
    </row>
    <row r="22" spans="1:5" x14ac:dyDescent="0.4">
      <c r="A22" s="87" t="s">
        <v>208</v>
      </c>
      <c r="B22" s="84">
        <v>304</v>
      </c>
      <c r="C22" s="85" t="s">
        <v>51</v>
      </c>
      <c r="D22" s="86" t="s">
        <v>50</v>
      </c>
      <c r="E22" s="87" t="s">
        <v>27</v>
      </c>
    </row>
    <row r="23" spans="1:5" x14ac:dyDescent="0.4">
      <c r="A23" s="87" t="s">
        <v>208</v>
      </c>
      <c r="B23" s="84">
        <v>303</v>
      </c>
      <c r="C23" s="85" t="s">
        <v>209</v>
      </c>
      <c r="D23" s="86" t="s">
        <v>50</v>
      </c>
      <c r="E23" s="87" t="s">
        <v>27</v>
      </c>
    </row>
    <row r="24" spans="1:5" x14ac:dyDescent="0.4">
      <c r="A24" s="87" t="s">
        <v>283</v>
      </c>
      <c r="B24" s="84">
        <v>107</v>
      </c>
      <c r="C24" s="85" t="s">
        <v>169</v>
      </c>
      <c r="D24" s="86" t="s">
        <v>25</v>
      </c>
      <c r="E24" s="87" t="s">
        <v>27</v>
      </c>
    </row>
    <row r="25" spans="1:5" x14ac:dyDescent="0.4">
      <c r="A25" s="87" t="s">
        <v>283</v>
      </c>
      <c r="B25" s="84">
        <v>108</v>
      </c>
      <c r="C25" s="85" t="s">
        <v>170</v>
      </c>
      <c r="D25" s="86" t="s">
        <v>28</v>
      </c>
      <c r="E25" s="87" t="s">
        <v>30</v>
      </c>
    </row>
    <row r="26" spans="1:5" x14ac:dyDescent="0.4">
      <c r="A26" s="87" t="s">
        <v>213</v>
      </c>
      <c r="B26" s="84">
        <v>426</v>
      </c>
      <c r="C26" s="85" t="s">
        <v>215</v>
      </c>
      <c r="D26" s="86" t="s">
        <v>25</v>
      </c>
      <c r="E26" s="87" t="s">
        <v>27</v>
      </c>
    </row>
    <row r="27" spans="1:5" x14ac:dyDescent="0.4">
      <c r="A27" s="87" t="s">
        <v>253</v>
      </c>
      <c r="B27" s="84">
        <v>710</v>
      </c>
      <c r="C27" s="85" t="s">
        <v>258</v>
      </c>
      <c r="D27" s="86" t="s">
        <v>28</v>
      </c>
      <c r="E27" s="87" t="s">
        <v>27</v>
      </c>
    </row>
    <row r="28" spans="1:5" x14ac:dyDescent="0.4">
      <c r="A28" s="87" t="s">
        <v>253</v>
      </c>
      <c r="B28" s="84">
        <v>711</v>
      </c>
      <c r="C28" s="85" t="s">
        <v>101</v>
      </c>
      <c r="D28" s="86" t="s">
        <v>28</v>
      </c>
      <c r="E28" s="87" t="s">
        <v>102</v>
      </c>
    </row>
    <row r="29" spans="1:5" x14ac:dyDescent="0.4">
      <c r="A29" s="87" t="s">
        <v>190</v>
      </c>
      <c r="B29" s="84">
        <v>220</v>
      </c>
      <c r="C29" s="85" t="s">
        <v>192</v>
      </c>
      <c r="D29" s="86" t="s">
        <v>25</v>
      </c>
      <c r="E29" s="87" t="s">
        <v>27</v>
      </c>
    </row>
    <row r="30" spans="1:5" x14ac:dyDescent="0.4">
      <c r="A30" s="87" t="s">
        <v>190</v>
      </c>
      <c r="B30" s="84">
        <v>209</v>
      </c>
      <c r="C30" s="85" t="s">
        <v>193</v>
      </c>
      <c r="D30" s="86" t="s">
        <v>25</v>
      </c>
      <c r="E30" s="87" t="s">
        <v>27</v>
      </c>
    </row>
    <row r="31" spans="1:5" x14ac:dyDescent="0.4">
      <c r="A31" s="87" t="s">
        <v>213</v>
      </c>
      <c r="B31" s="84">
        <v>405</v>
      </c>
      <c r="C31" s="85" t="s">
        <v>69</v>
      </c>
      <c r="D31" s="86" t="s">
        <v>25</v>
      </c>
      <c r="E31" s="87" t="s">
        <v>70</v>
      </c>
    </row>
    <row r="32" spans="1:5" x14ac:dyDescent="0.4">
      <c r="A32" s="87" t="s">
        <v>253</v>
      </c>
      <c r="B32" s="84">
        <v>703</v>
      </c>
      <c r="C32" s="85" t="s">
        <v>259</v>
      </c>
      <c r="D32" s="86" t="s">
        <v>28</v>
      </c>
      <c r="E32" s="87" t="s">
        <v>27</v>
      </c>
    </row>
    <row r="33" spans="1:5" x14ac:dyDescent="0.4">
      <c r="A33" s="87" t="s">
        <v>213</v>
      </c>
      <c r="B33" s="84">
        <v>406</v>
      </c>
      <c r="C33" s="85" t="s">
        <v>216</v>
      </c>
      <c r="D33" s="86" t="s">
        <v>25</v>
      </c>
      <c r="E33" s="87" t="s">
        <v>27</v>
      </c>
    </row>
    <row r="34" spans="1:5" x14ac:dyDescent="0.4">
      <c r="A34" s="87" t="s">
        <v>190</v>
      </c>
      <c r="B34" s="84">
        <v>210</v>
      </c>
      <c r="C34" s="85" t="s">
        <v>46</v>
      </c>
      <c r="D34" s="86" t="s">
        <v>25</v>
      </c>
      <c r="E34" s="87" t="s">
        <v>27</v>
      </c>
    </row>
    <row r="35" spans="1:5" x14ac:dyDescent="0.4">
      <c r="A35" s="87" t="s">
        <v>236</v>
      </c>
      <c r="B35" s="84">
        <v>601</v>
      </c>
      <c r="C35" s="85" t="s">
        <v>237</v>
      </c>
      <c r="D35" s="86" t="s">
        <v>28</v>
      </c>
      <c r="E35" s="87" t="s">
        <v>91</v>
      </c>
    </row>
    <row r="36" spans="1:5" x14ac:dyDescent="0.4">
      <c r="A36" s="87" t="s">
        <v>253</v>
      </c>
      <c r="B36" s="84">
        <v>702</v>
      </c>
      <c r="C36" s="85" t="s">
        <v>95</v>
      </c>
      <c r="D36" s="86" t="s">
        <v>50</v>
      </c>
      <c r="E36" s="87" t="s">
        <v>96</v>
      </c>
    </row>
    <row r="37" spans="1:5" x14ac:dyDescent="0.4">
      <c r="A37" s="87" t="s">
        <v>208</v>
      </c>
      <c r="B37" s="84">
        <v>309</v>
      </c>
      <c r="C37" s="85" t="s">
        <v>58</v>
      </c>
      <c r="D37" s="86" t="s">
        <v>50</v>
      </c>
      <c r="E37" s="87" t="s">
        <v>27</v>
      </c>
    </row>
    <row r="38" spans="1:5" x14ac:dyDescent="0.4">
      <c r="A38" s="87" t="s">
        <v>253</v>
      </c>
      <c r="B38" s="84">
        <v>726</v>
      </c>
      <c r="C38" s="85" t="s">
        <v>116</v>
      </c>
      <c r="D38" s="86" t="s">
        <v>50</v>
      </c>
      <c r="E38" s="87" t="s">
        <v>117</v>
      </c>
    </row>
    <row r="39" spans="1:5" x14ac:dyDescent="0.4">
      <c r="A39" s="87" t="s">
        <v>213</v>
      </c>
      <c r="B39" s="84">
        <v>408</v>
      </c>
      <c r="C39" s="85" t="s">
        <v>217</v>
      </c>
      <c r="D39" s="86" t="s">
        <v>25</v>
      </c>
      <c r="E39" s="87" t="s">
        <v>27</v>
      </c>
    </row>
    <row r="40" spans="1:5" x14ac:dyDescent="0.4">
      <c r="A40" s="87" t="s">
        <v>253</v>
      </c>
      <c r="B40" s="84">
        <v>709</v>
      </c>
      <c r="C40" s="85" t="s">
        <v>100</v>
      </c>
      <c r="D40" s="86" t="s">
        <v>28</v>
      </c>
      <c r="E40" s="87" t="s">
        <v>27</v>
      </c>
    </row>
    <row r="41" spans="1:5" x14ac:dyDescent="0.4">
      <c r="A41" s="87" t="s">
        <v>208</v>
      </c>
      <c r="B41" s="84">
        <v>310</v>
      </c>
      <c r="C41" s="85" t="s">
        <v>59</v>
      </c>
      <c r="D41" s="86" t="s">
        <v>50</v>
      </c>
      <c r="E41" s="87" t="s">
        <v>27</v>
      </c>
    </row>
    <row r="42" spans="1:5" x14ac:dyDescent="0.4">
      <c r="A42" s="87" t="s">
        <v>231</v>
      </c>
      <c r="B42" s="84">
        <v>501</v>
      </c>
      <c r="C42" s="85" t="s">
        <v>234</v>
      </c>
      <c r="D42" s="86" t="s">
        <v>50</v>
      </c>
      <c r="E42" s="87" t="s">
        <v>235</v>
      </c>
    </row>
    <row r="43" spans="1:5" x14ac:dyDescent="0.4">
      <c r="A43" s="87" t="s">
        <v>213</v>
      </c>
      <c r="B43" s="84">
        <v>407</v>
      </c>
      <c r="C43" s="85" t="s">
        <v>218</v>
      </c>
      <c r="D43" s="86" t="s">
        <v>25</v>
      </c>
      <c r="E43" s="87" t="s">
        <v>27</v>
      </c>
    </row>
    <row r="44" spans="1:5" x14ac:dyDescent="0.4">
      <c r="A44" s="87" t="s">
        <v>213</v>
      </c>
      <c r="B44" s="84">
        <v>402</v>
      </c>
      <c r="C44" s="85" t="s">
        <v>219</v>
      </c>
      <c r="D44" s="86" t="s">
        <v>25</v>
      </c>
      <c r="E44" s="87" t="s">
        <v>27</v>
      </c>
    </row>
    <row r="45" spans="1:5" x14ac:dyDescent="0.4">
      <c r="A45" s="87" t="s">
        <v>213</v>
      </c>
      <c r="B45" s="84">
        <v>432</v>
      </c>
      <c r="C45" s="85" t="s">
        <v>220</v>
      </c>
      <c r="D45" s="99" t="s">
        <v>25</v>
      </c>
      <c r="E45" s="87" t="s">
        <v>27</v>
      </c>
    </row>
    <row r="46" spans="1:5" x14ac:dyDescent="0.4">
      <c r="A46" s="87" t="s">
        <v>283</v>
      </c>
      <c r="B46" s="84">
        <v>104</v>
      </c>
      <c r="C46" s="85" t="s">
        <v>171</v>
      </c>
      <c r="D46" s="86" t="s">
        <v>28</v>
      </c>
      <c r="E46" s="87" t="s">
        <v>27</v>
      </c>
    </row>
    <row r="47" spans="1:5" x14ac:dyDescent="0.4">
      <c r="A47" s="87" t="s">
        <v>213</v>
      </c>
      <c r="B47" s="84">
        <v>409</v>
      </c>
      <c r="C47" s="85" t="s">
        <v>221</v>
      </c>
      <c r="D47" s="86" t="s">
        <v>25</v>
      </c>
      <c r="E47" s="87" t="s">
        <v>27</v>
      </c>
    </row>
    <row r="48" spans="1:5" x14ac:dyDescent="0.4">
      <c r="A48" s="87" t="s">
        <v>208</v>
      </c>
      <c r="B48" s="84">
        <v>302</v>
      </c>
      <c r="C48" s="85" t="s">
        <v>210</v>
      </c>
      <c r="D48" s="86" t="s">
        <v>50</v>
      </c>
      <c r="E48" s="87" t="s">
        <v>27</v>
      </c>
    </row>
    <row r="49" spans="1:5" x14ac:dyDescent="0.4">
      <c r="A49" s="87" t="s">
        <v>190</v>
      </c>
      <c r="B49" s="84">
        <v>207</v>
      </c>
      <c r="C49" s="85" t="s">
        <v>44</v>
      </c>
      <c r="D49" s="86" t="s">
        <v>25</v>
      </c>
      <c r="E49" s="87" t="s">
        <v>27</v>
      </c>
    </row>
    <row r="50" spans="1:5" x14ac:dyDescent="0.4">
      <c r="A50" s="87" t="s">
        <v>253</v>
      </c>
      <c r="B50" s="84">
        <v>718</v>
      </c>
      <c r="C50" s="85" t="s">
        <v>109</v>
      </c>
      <c r="D50" s="86" t="s">
        <v>50</v>
      </c>
      <c r="E50" s="87" t="s">
        <v>27</v>
      </c>
    </row>
    <row r="51" spans="1:5" x14ac:dyDescent="0.4">
      <c r="A51" s="87" t="s">
        <v>236</v>
      </c>
      <c r="B51" s="84">
        <v>608</v>
      </c>
      <c r="C51" s="85" t="s">
        <v>238</v>
      </c>
      <c r="D51" s="86" t="s">
        <v>28</v>
      </c>
      <c r="E51" s="87" t="s">
        <v>27</v>
      </c>
    </row>
    <row r="52" spans="1:5" x14ac:dyDescent="0.4">
      <c r="A52" s="87" t="s">
        <v>253</v>
      </c>
      <c r="B52" s="84">
        <v>740</v>
      </c>
      <c r="C52" s="85" t="s">
        <v>133</v>
      </c>
      <c r="D52" s="86" t="s">
        <v>28</v>
      </c>
      <c r="E52" s="87" t="s">
        <v>27</v>
      </c>
    </row>
    <row r="53" spans="1:5" x14ac:dyDescent="0.4">
      <c r="A53" s="87" t="s">
        <v>190</v>
      </c>
      <c r="B53" s="84">
        <v>211</v>
      </c>
      <c r="C53" s="85" t="s">
        <v>194</v>
      </c>
      <c r="D53" s="86" t="s">
        <v>25</v>
      </c>
      <c r="E53" s="87" t="s">
        <v>27</v>
      </c>
    </row>
    <row r="54" spans="1:5" x14ac:dyDescent="0.4">
      <c r="A54" s="87" t="s">
        <v>208</v>
      </c>
      <c r="B54" s="88">
        <v>391</v>
      </c>
      <c r="C54" s="89" t="s">
        <v>55</v>
      </c>
      <c r="D54" s="90" t="s">
        <v>35</v>
      </c>
      <c r="E54" s="91" t="s">
        <v>55</v>
      </c>
    </row>
    <row r="55" spans="1:5" x14ac:dyDescent="0.4">
      <c r="A55" s="87" t="s">
        <v>208</v>
      </c>
      <c r="B55" s="84">
        <v>307</v>
      </c>
      <c r="C55" s="85" t="s">
        <v>55</v>
      </c>
      <c r="D55" s="86" t="s">
        <v>50</v>
      </c>
      <c r="E55" s="87" t="s">
        <v>56</v>
      </c>
    </row>
    <row r="56" spans="1:5" x14ac:dyDescent="0.4">
      <c r="A56" s="87" t="s">
        <v>236</v>
      </c>
      <c r="B56" s="84">
        <v>615</v>
      </c>
      <c r="C56" s="85" t="s">
        <v>239</v>
      </c>
      <c r="D56" s="86" t="s">
        <v>28</v>
      </c>
      <c r="E56" s="87" t="s">
        <v>27</v>
      </c>
    </row>
    <row r="57" spans="1:5" x14ac:dyDescent="0.4">
      <c r="A57" s="87" t="s">
        <v>253</v>
      </c>
      <c r="B57" s="84">
        <v>712</v>
      </c>
      <c r="C57" s="85" t="s">
        <v>260</v>
      </c>
      <c r="D57" s="86" t="s">
        <v>28</v>
      </c>
      <c r="E57" s="87" t="s">
        <v>27</v>
      </c>
    </row>
    <row r="58" spans="1:5" x14ac:dyDescent="0.4">
      <c r="A58" s="87" t="s">
        <v>213</v>
      </c>
      <c r="B58" s="84">
        <v>410</v>
      </c>
      <c r="C58" s="85" t="s">
        <v>71</v>
      </c>
      <c r="D58" s="86" t="s">
        <v>25</v>
      </c>
      <c r="E58" s="87" t="s">
        <v>72</v>
      </c>
    </row>
    <row r="59" spans="1:5" x14ac:dyDescent="0.4">
      <c r="A59" s="87" t="s">
        <v>213</v>
      </c>
      <c r="B59" s="88">
        <v>491</v>
      </c>
      <c r="C59" s="89" t="s">
        <v>222</v>
      </c>
      <c r="D59" s="90" t="s">
        <v>35</v>
      </c>
      <c r="E59" s="91" t="s">
        <v>68</v>
      </c>
    </row>
    <row r="60" spans="1:5" x14ac:dyDescent="0.4">
      <c r="A60" s="87" t="s">
        <v>213</v>
      </c>
      <c r="B60" s="84">
        <v>404</v>
      </c>
      <c r="C60" s="85" t="s">
        <v>222</v>
      </c>
      <c r="D60" s="86" t="s">
        <v>25</v>
      </c>
      <c r="E60" s="87" t="s">
        <v>56</v>
      </c>
    </row>
    <row r="61" spans="1:5" x14ac:dyDescent="0.4">
      <c r="A61" s="87" t="s">
        <v>190</v>
      </c>
      <c r="B61" s="84">
        <v>206</v>
      </c>
      <c r="C61" s="85" t="s">
        <v>195</v>
      </c>
      <c r="D61" s="86" t="s">
        <v>25</v>
      </c>
      <c r="E61" s="87" t="s">
        <v>27</v>
      </c>
    </row>
    <row r="62" spans="1:5" x14ac:dyDescent="0.4">
      <c r="A62" s="87" t="s">
        <v>253</v>
      </c>
      <c r="B62" s="84">
        <v>747</v>
      </c>
      <c r="C62" s="85" t="s">
        <v>139</v>
      </c>
      <c r="D62" s="86" t="s">
        <v>28</v>
      </c>
      <c r="E62" s="87" t="s">
        <v>27</v>
      </c>
    </row>
    <row r="63" spans="1:5" x14ac:dyDescent="0.4">
      <c r="A63" s="87" t="s">
        <v>190</v>
      </c>
      <c r="B63" s="84">
        <v>205</v>
      </c>
      <c r="C63" s="85" t="s">
        <v>43</v>
      </c>
      <c r="D63" s="86" t="s">
        <v>25</v>
      </c>
      <c r="E63" s="87" t="s">
        <v>27</v>
      </c>
    </row>
    <row r="64" spans="1:5" x14ac:dyDescent="0.4">
      <c r="A64" s="87" t="s">
        <v>213</v>
      </c>
      <c r="B64" s="84">
        <v>403</v>
      </c>
      <c r="C64" s="85" t="s">
        <v>67</v>
      </c>
      <c r="D64" s="86" t="s">
        <v>25</v>
      </c>
      <c r="E64" s="87" t="s">
        <v>27</v>
      </c>
    </row>
    <row r="65" spans="1:5" x14ac:dyDescent="0.4">
      <c r="A65" s="87" t="s">
        <v>213</v>
      </c>
      <c r="B65" s="84">
        <v>422</v>
      </c>
      <c r="C65" s="85" t="s">
        <v>85</v>
      </c>
      <c r="D65" s="86" t="s">
        <v>25</v>
      </c>
      <c r="E65" s="87" t="s">
        <v>27</v>
      </c>
    </row>
    <row r="66" spans="1:5" x14ac:dyDescent="0.4">
      <c r="A66" s="87" t="s">
        <v>208</v>
      </c>
      <c r="B66" s="88">
        <v>392</v>
      </c>
      <c r="C66" s="89" t="s">
        <v>60</v>
      </c>
      <c r="D66" s="90" t="s">
        <v>35</v>
      </c>
      <c r="E66" s="91" t="s">
        <v>61</v>
      </c>
    </row>
    <row r="67" spans="1:5" x14ac:dyDescent="0.4">
      <c r="A67" s="87" t="s">
        <v>208</v>
      </c>
      <c r="B67" s="84">
        <v>311</v>
      </c>
      <c r="C67" s="85" t="s">
        <v>60</v>
      </c>
      <c r="D67" s="86" t="s">
        <v>50</v>
      </c>
      <c r="E67" s="87" t="s">
        <v>56</v>
      </c>
    </row>
    <row r="68" spans="1:5" x14ac:dyDescent="0.4">
      <c r="A68" s="87" t="s">
        <v>236</v>
      </c>
      <c r="B68" s="84">
        <v>614</v>
      </c>
      <c r="C68" s="85" t="s">
        <v>240</v>
      </c>
      <c r="D68" s="86" t="s">
        <v>28</v>
      </c>
      <c r="E68" s="87" t="s">
        <v>27</v>
      </c>
    </row>
    <row r="69" spans="1:5" x14ac:dyDescent="0.4">
      <c r="A69" s="87" t="s">
        <v>213</v>
      </c>
      <c r="B69" s="84">
        <v>423</v>
      </c>
      <c r="C69" s="85" t="s">
        <v>86</v>
      </c>
      <c r="D69" s="86" t="s">
        <v>25</v>
      </c>
      <c r="E69" s="87" t="s">
        <v>27</v>
      </c>
    </row>
    <row r="70" spans="1:5" x14ac:dyDescent="0.4">
      <c r="A70" s="87" t="s">
        <v>213</v>
      </c>
      <c r="B70" s="84">
        <v>429</v>
      </c>
      <c r="C70" s="85" t="s">
        <v>90</v>
      </c>
      <c r="D70" s="86" t="s">
        <v>25</v>
      </c>
      <c r="E70" s="87" t="s">
        <v>27</v>
      </c>
    </row>
    <row r="71" spans="1:5" x14ac:dyDescent="0.4">
      <c r="A71" s="87" t="s">
        <v>213</v>
      </c>
      <c r="B71" s="100">
        <v>436</v>
      </c>
      <c r="C71" s="101" t="s">
        <v>223</v>
      </c>
      <c r="D71" s="86" t="s">
        <v>25</v>
      </c>
      <c r="E71" s="87"/>
    </row>
    <row r="72" spans="1:5" x14ac:dyDescent="0.4">
      <c r="A72" s="87" t="s">
        <v>190</v>
      </c>
      <c r="B72" s="84">
        <v>213</v>
      </c>
      <c r="C72" s="85" t="s">
        <v>196</v>
      </c>
      <c r="D72" s="86" t="s">
        <v>25</v>
      </c>
      <c r="E72" s="87" t="s">
        <v>27</v>
      </c>
    </row>
    <row r="73" spans="1:5" x14ac:dyDescent="0.4">
      <c r="A73" s="87" t="s">
        <v>253</v>
      </c>
      <c r="B73" s="84">
        <v>745</v>
      </c>
      <c r="C73" s="85" t="s">
        <v>138</v>
      </c>
      <c r="D73" s="86" t="s">
        <v>28</v>
      </c>
      <c r="E73" s="87" t="s">
        <v>27</v>
      </c>
    </row>
    <row r="74" spans="1:5" x14ac:dyDescent="0.4">
      <c r="A74" s="87" t="s">
        <v>208</v>
      </c>
      <c r="B74" s="84">
        <v>312</v>
      </c>
      <c r="C74" s="85" t="s">
        <v>62</v>
      </c>
      <c r="D74" s="86" t="s">
        <v>50</v>
      </c>
      <c r="E74" s="87" t="s">
        <v>27</v>
      </c>
    </row>
    <row r="75" spans="1:5" x14ac:dyDescent="0.4">
      <c r="A75" s="87" t="s">
        <v>283</v>
      </c>
      <c r="B75" s="88">
        <v>191</v>
      </c>
      <c r="C75" s="89" t="s">
        <v>36</v>
      </c>
      <c r="D75" s="90" t="s">
        <v>35</v>
      </c>
      <c r="E75" s="91" t="s">
        <v>36</v>
      </c>
    </row>
    <row r="76" spans="1:5" x14ac:dyDescent="0.4">
      <c r="A76" s="87" t="s">
        <v>213</v>
      </c>
      <c r="B76" s="84">
        <v>424</v>
      </c>
      <c r="C76" s="85" t="s">
        <v>87</v>
      </c>
      <c r="D76" s="86" t="s">
        <v>25</v>
      </c>
      <c r="E76" s="87" t="s">
        <v>27</v>
      </c>
    </row>
    <row r="77" spans="1:5" x14ac:dyDescent="0.4">
      <c r="A77" s="87" t="s">
        <v>253</v>
      </c>
      <c r="B77" s="88">
        <v>793</v>
      </c>
      <c r="C77" s="89" t="s">
        <v>128</v>
      </c>
      <c r="D77" s="90" t="s">
        <v>35</v>
      </c>
      <c r="E77" s="91" t="s">
        <v>129</v>
      </c>
    </row>
    <row r="78" spans="1:5" x14ac:dyDescent="0.4">
      <c r="A78" s="87" t="s">
        <v>253</v>
      </c>
      <c r="B78" s="84">
        <v>736</v>
      </c>
      <c r="C78" s="85" t="s">
        <v>128</v>
      </c>
      <c r="D78" s="86" t="s">
        <v>50</v>
      </c>
      <c r="E78" s="87" t="s">
        <v>261</v>
      </c>
    </row>
    <row r="79" spans="1:5" x14ac:dyDescent="0.4">
      <c r="A79" s="87" t="s">
        <v>253</v>
      </c>
      <c r="B79" s="84">
        <v>735</v>
      </c>
      <c r="C79" s="85" t="s">
        <v>127</v>
      </c>
      <c r="D79" s="86" t="s">
        <v>50</v>
      </c>
      <c r="E79" s="87" t="s">
        <v>27</v>
      </c>
    </row>
    <row r="80" spans="1:5" x14ac:dyDescent="0.4">
      <c r="A80" s="87" t="s">
        <v>213</v>
      </c>
      <c r="B80" s="84">
        <v>419</v>
      </c>
      <c r="C80" s="85" t="s">
        <v>82</v>
      </c>
      <c r="D80" s="86" t="s">
        <v>25</v>
      </c>
      <c r="E80" s="87" t="s">
        <v>27</v>
      </c>
    </row>
    <row r="81" spans="1:5" x14ac:dyDescent="0.4">
      <c r="A81" s="87" t="s">
        <v>253</v>
      </c>
      <c r="B81" s="84">
        <v>734</v>
      </c>
      <c r="C81" s="85" t="s">
        <v>262</v>
      </c>
      <c r="D81" s="86" t="s">
        <v>50</v>
      </c>
      <c r="E81" s="87" t="s">
        <v>126</v>
      </c>
    </row>
    <row r="82" spans="1:5" x14ac:dyDescent="0.4">
      <c r="A82" s="87" t="s">
        <v>283</v>
      </c>
      <c r="B82" s="84">
        <v>119</v>
      </c>
      <c r="C82" s="85" t="s">
        <v>172</v>
      </c>
      <c r="D82" s="86" t="s">
        <v>25</v>
      </c>
      <c r="E82" s="87" t="s">
        <v>27</v>
      </c>
    </row>
    <row r="83" spans="1:5" x14ac:dyDescent="0.4">
      <c r="A83" s="87" t="s">
        <v>253</v>
      </c>
      <c r="B83" s="84">
        <v>732</v>
      </c>
      <c r="C83" s="85" t="s">
        <v>124</v>
      </c>
      <c r="D83" s="86" t="s">
        <v>28</v>
      </c>
      <c r="E83" s="87" t="s">
        <v>27</v>
      </c>
    </row>
    <row r="84" spans="1:5" x14ac:dyDescent="0.4">
      <c r="A84" s="87" t="s">
        <v>253</v>
      </c>
      <c r="B84" s="84">
        <v>733</v>
      </c>
      <c r="C84" s="85" t="s">
        <v>125</v>
      </c>
      <c r="D84" s="86" t="s">
        <v>28</v>
      </c>
      <c r="E84" s="87" t="s">
        <v>27</v>
      </c>
    </row>
    <row r="85" spans="1:5" x14ac:dyDescent="0.4">
      <c r="A85" s="87" t="s">
        <v>213</v>
      </c>
      <c r="B85" s="84">
        <v>417</v>
      </c>
      <c r="C85" s="85" t="s">
        <v>79</v>
      </c>
      <c r="D85" s="86" t="s">
        <v>25</v>
      </c>
      <c r="E85" s="87" t="s">
        <v>27</v>
      </c>
    </row>
    <row r="86" spans="1:5" x14ac:dyDescent="0.4">
      <c r="A86" s="87" t="s">
        <v>253</v>
      </c>
      <c r="B86" s="84">
        <v>738</v>
      </c>
      <c r="C86" s="85" t="s">
        <v>131</v>
      </c>
      <c r="D86" s="86" t="s">
        <v>28</v>
      </c>
      <c r="E86" s="87" t="s">
        <v>27</v>
      </c>
    </row>
    <row r="87" spans="1:5" x14ac:dyDescent="0.4">
      <c r="A87" s="87" t="s">
        <v>236</v>
      </c>
      <c r="B87" s="84">
        <v>610</v>
      </c>
      <c r="C87" s="85" t="s">
        <v>241</v>
      </c>
      <c r="D87" s="86" t="s">
        <v>28</v>
      </c>
      <c r="E87" s="87" t="s">
        <v>27</v>
      </c>
    </row>
    <row r="88" spans="1:5" x14ac:dyDescent="0.4">
      <c r="A88" s="87" t="s">
        <v>283</v>
      </c>
      <c r="B88" s="84">
        <v>120</v>
      </c>
      <c r="C88" s="85" t="s">
        <v>173</v>
      </c>
      <c r="D88" s="86" t="s">
        <v>28</v>
      </c>
      <c r="E88" s="87" t="s">
        <v>37</v>
      </c>
    </row>
    <row r="89" spans="1:5" x14ac:dyDescent="0.4">
      <c r="A89" s="87" t="s">
        <v>253</v>
      </c>
      <c r="B89" s="84">
        <v>741</v>
      </c>
      <c r="C89" s="85" t="s">
        <v>134</v>
      </c>
      <c r="D89" s="86" t="s">
        <v>28</v>
      </c>
      <c r="E89" s="87" t="s">
        <v>27</v>
      </c>
    </row>
    <row r="90" spans="1:5" x14ac:dyDescent="0.4">
      <c r="A90" s="87" t="s">
        <v>213</v>
      </c>
      <c r="B90" s="84">
        <v>420</v>
      </c>
      <c r="C90" s="85" t="s">
        <v>83</v>
      </c>
      <c r="D90" s="86" t="s">
        <v>25</v>
      </c>
      <c r="E90" s="87" t="s">
        <v>27</v>
      </c>
    </row>
    <row r="91" spans="1:5" x14ac:dyDescent="0.4">
      <c r="A91" s="87" t="s">
        <v>253</v>
      </c>
      <c r="B91" s="84">
        <v>713</v>
      </c>
      <c r="C91" s="85" t="s">
        <v>103</v>
      </c>
      <c r="D91" s="86" t="s">
        <v>28</v>
      </c>
      <c r="E91" s="87" t="s">
        <v>104</v>
      </c>
    </row>
    <row r="92" spans="1:5" x14ac:dyDescent="0.4">
      <c r="A92" s="87" t="s">
        <v>213</v>
      </c>
      <c r="B92" s="84">
        <v>425</v>
      </c>
      <c r="C92" s="85" t="s">
        <v>224</v>
      </c>
      <c r="D92" s="86" t="s">
        <v>25</v>
      </c>
      <c r="E92" s="87" t="s">
        <v>27</v>
      </c>
    </row>
    <row r="93" spans="1:5" x14ac:dyDescent="0.4">
      <c r="A93" s="87" t="s">
        <v>213</v>
      </c>
      <c r="B93" s="84">
        <v>421</v>
      </c>
      <c r="C93" s="85" t="s">
        <v>84</v>
      </c>
      <c r="D93" s="86" t="s">
        <v>25</v>
      </c>
      <c r="E93" s="87" t="s">
        <v>27</v>
      </c>
    </row>
    <row r="94" spans="1:5" x14ac:dyDescent="0.4">
      <c r="A94" s="87" t="s">
        <v>190</v>
      </c>
      <c r="B94" s="84">
        <v>204</v>
      </c>
      <c r="C94" s="85" t="s">
        <v>197</v>
      </c>
      <c r="D94" s="86" t="s">
        <v>25</v>
      </c>
      <c r="E94" s="87" t="s">
        <v>27</v>
      </c>
    </row>
    <row r="95" spans="1:5" x14ac:dyDescent="0.4">
      <c r="A95" s="87" t="s">
        <v>236</v>
      </c>
      <c r="B95" s="84">
        <v>612</v>
      </c>
      <c r="C95" s="85" t="s">
        <v>242</v>
      </c>
      <c r="D95" s="86" t="s">
        <v>28</v>
      </c>
      <c r="E95" s="87" t="s">
        <v>27</v>
      </c>
    </row>
    <row r="96" spans="1:5" x14ac:dyDescent="0.4">
      <c r="A96" s="87" t="s">
        <v>253</v>
      </c>
      <c r="B96" s="84">
        <v>714</v>
      </c>
      <c r="C96" s="85" t="s">
        <v>263</v>
      </c>
      <c r="D96" s="86" t="s">
        <v>50</v>
      </c>
      <c r="E96" s="87" t="s">
        <v>105</v>
      </c>
    </row>
    <row r="97" spans="1:5" x14ac:dyDescent="0.4">
      <c r="A97" s="87" t="s">
        <v>253</v>
      </c>
      <c r="B97" s="84">
        <v>717</v>
      </c>
      <c r="C97" s="85" t="s">
        <v>264</v>
      </c>
      <c r="D97" s="86" t="s">
        <v>50</v>
      </c>
      <c r="E97" s="87" t="s">
        <v>108</v>
      </c>
    </row>
    <row r="98" spans="1:5" x14ac:dyDescent="0.4">
      <c r="A98" s="87" t="s">
        <v>236</v>
      </c>
      <c r="B98" s="84">
        <v>617</v>
      </c>
      <c r="C98" s="85" t="s">
        <v>243</v>
      </c>
      <c r="D98" s="86" t="s">
        <v>28</v>
      </c>
      <c r="E98" s="87" t="s">
        <v>27</v>
      </c>
    </row>
    <row r="99" spans="1:5" x14ac:dyDescent="0.4">
      <c r="A99" s="87" t="s">
        <v>190</v>
      </c>
      <c r="B99" s="84">
        <v>208</v>
      </c>
      <c r="C99" s="85" t="s">
        <v>45</v>
      </c>
      <c r="D99" s="86" t="s">
        <v>25</v>
      </c>
      <c r="E99" s="87"/>
    </row>
    <row r="100" spans="1:5" x14ac:dyDescent="0.4">
      <c r="A100" s="87" t="s">
        <v>190</v>
      </c>
      <c r="B100" s="84">
        <v>219</v>
      </c>
      <c r="C100" s="85" t="s">
        <v>198</v>
      </c>
      <c r="D100" s="86" t="s">
        <v>25</v>
      </c>
      <c r="E100" s="87" t="s">
        <v>27</v>
      </c>
    </row>
    <row r="101" spans="1:5" x14ac:dyDescent="0.4">
      <c r="A101" s="87" t="s">
        <v>253</v>
      </c>
      <c r="B101" s="84">
        <v>748</v>
      </c>
      <c r="C101" s="85" t="s">
        <v>140</v>
      </c>
      <c r="D101" s="86" t="s">
        <v>28</v>
      </c>
      <c r="E101" s="87" t="s">
        <v>27</v>
      </c>
    </row>
    <row r="102" spans="1:5" x14ac:dyDescent="0.4">
      <c r="A102" s="87" t="s">
        <v>208</v>
      </c>
      <c r="B102" s="84">
        <v>313</v>
      </c>
      <c r="C102" s="85" t="s">
        <v>63</v>
      </c>
      <c r="D102" s="86" t="s">
        <v>50</v>
      </c>
      <c r="E102" s="87" t="s">
        <v>27</v>
      </c>
    </row>
    <row r="103" spans="1:5" x14ac:dyDescent="0.4">
      <c r="A103" s="87" t="s">
        <v>236</v>
      </c>
      <c r="B103" s="84">
        <v>611</v>
      </c>
      <c r="C103" s="85" t="s">
        <v>244</v>
      </c>
      <c r="D103" s="86" t="s">
        <v>28</v>
      </c>
      <c r="E103" s="87" t="s">
        <v>27</v>
      </c>
    </row>
    <row r="104" spans="1:5" x14ac:dyDescent="0.4">
      <c r="A104" s="87" t="s">
        <v>213</v>
      </c>
      <c r="B104" s="84">
        <v>416</v>
      </c>
      <c r="C104" s="85" t="s">
        <v>78</v>
      </c>
      <c r="D104" s="86" t="s">
        <v>25</v>
      </c>
      <c r="E104" s="87" t="s">
        <v>27</v>
      </c>
    </row>
    <row r="105" spans="1:5" x14ac:dyDescent="0.4">
      <c r="A105" s="87" t="s">
        <v>236</v>
      </c>
      <c r="B105" s="84">
        <v>609</v>
      </c>
      <c r="C105" s="85" t="s">
        <v>245</v>
      </c>
      <c r="D105" s="86" t="s">
        <v>28</v>
      </c>
      <c r="E105" s="87" t="s">
        <v>27</v>
      </c>
    </row>
    <row r="106" spans="1:5" x14ac:dyDescent="0.4">
      <c r="A106" s="87" t="s">
        <v>213</v>
      </c>
      <c r="B106" s="84">
        <v>433</v>
      </c>
      <c r="C106" s="85" t="s">
        <v>225</v>
      </c>
      <c r="D106" s="99" t="s">
        <v>25</v>
      </c>
      <c r="E106" s="87" t="s">
        <v>27</v>
      </c>
    </row>
    <row r="107" spans="1:5" x14ac:dyDescent="0.4">
      <c r="A107" s="87" t="s">
        <v>236</v>
      </c>
      <c r="B107" s="84">
        <v>616</v>
      </c>
      <c r="C107" s="85" t="s">
        <v>246</v>
      </c>
      <c r="D107" s="86" t="s">
        <v>28</v>
      </c>
      <c r="E107" s="87" t="s">
        <v>27</v>
      </c>
    </row>
    <row r="108" spans="1:5" x14ac:dyDescent="0.4">
      <c r="A108" s="87" t="s">
        <v>190</v>
      </c>
      <c r="B108" s="84">
        <v>215</v>
      </c>
      <c r="C108" s="85" t="s">
        <v>199</v>
      </c>
      <c r="D108" s="86" t="s">
        <v>25</v>
      </c>
      <c r="E108" s="87" t="s">
        <v>27</v>
      </c>
    </row>
    <row r="109" spans="1:5" ht="60" customHeight="1" x14ac:dyDescent="0.4">
      <c r="A109" s="87" t="s">
        <v>213</v>
      </c>
      <c r="B109" s="100">
        <v>434</v>
      </c>
      <c r="C109" s="101" t="s">
        <v>226</v>
      </c>
      <c r="D109" s="99" t="s">
        <v>25</v>
      </c>
      <c r="E109" s="87"/>
    </row>
    <row r="110" spans="1:5" ht="32.25" customHeight="1" x14ac:dyDescent="0.4">
      <c r="A110" s="87" t="s">
        <v>236</v>
      </c>
      <c r="B110" s="84">
        <v>618</v>
      </c>
      <c r="C110" s="85" t="s">
        <v>247</v>
      </c>
      <c r="D110" s="86" t="s">
        <v>28</v>
      </c>
      <c r="E110" s="87" t="s">
        <v>27</v>
      </c>
    </row>
    <row r="111" spans="1:5" ht="30.75" customHeight="1" x14ac:dyDescent="0.4">
      <c r="A111" s="87" t="s">
        <v>236</v>
      </c>
      <c r="B111" s="84">
        <v>602</v>
      </c>
      <c r="C111" s="85" t="s">
        <v>248</v>
      </c>
      <c r="D111" s="86" t="s">
        <v>28</v>
      </c>
      <c r="E111" s="87" t="s">
        <v>92</v>
      </c>
    </row>
    <row r="112" spans="1:5" x14ac:dyDescent="0.4">
      <c r="A112" s="87" t="s">
        <v>283</v>
      </c>
      <c r="B112" s="84">
        <v>115</v>
      </c>
      <c r="C112" s="85" t="s">
        <v>174</v>
      </c>
      <c r="D112" s="86" t="s">
        <v>25</v>
      </c>
      <c r="E112" s="87" t="s">
        <v>27</v>
      </c>
    </row>
    <row r="113" spans="1:5" x14ac:dyDescent="0.4">
      <c r="A113" s="87" t="s">
        <v>253</v>
      </c>
      <c r="B113" s="84">
        <v>727</v>
      </c>
      <c r="C113" s="85" t="s">
        <v>118</v>
      </c>
      <c r="D113" s="86" t="s">
        <v>50</v>
      </c>
      <c r="E113" s="87" t="s">
        <v>27</v>
      </c>
    </row>
    <row r="114" spans="1:5" x14ac:dyDescent="0.4">
      <c r="A114" s="87" t="s">
        <v>208</v>
      </c>
      <c r="B114" s="84">
        <v>301</v>
      </c>
      <c r="C114" s="85" t="s">
        <v>211</v>
      </c>
      <c r="D114" s="86" t="s">
        <v>50</v>
      </c>
      <c r="E114" s="87" t="s">
        <v>27</v>
      </c>
    </row>
    <row r="115" spans="1:5" x14ac:dyDescent="0.4">
      <c r="A115" s="87" t="s">
        <v>190</v>
      </c>
      <c r="B115" s="84">
        <v>222</v>
      </c>
      <c r="C115" s="85" t="s">
        <v>49</v>
      </c>
      <c r="D115" s="86" t="s">
        <v>25</v>
      </c>
      <c r="E115" s="87" t="s">
        <v>27</v>
      </c>
    </row>
    <row r="116" spans="1:5" x14ac:dyDescent="0.4">
      <c r="A116" s="87" t="s">
        <v>283</v>
      </c>
      <c r="B116" s="84">
        <v>116</v>
      </c>
      <c r="C116" s="85" t="s">
        <v>175</v>
      </c>
      <c r="D116" s="86" t="s">
        <v>25</v>
      </c>
      <c r="E116" s="87" t="s">
        <v>27</v>
      </c>
    </row>
    <row r="117" spans="1:5" x14ac:dyDescent="0.4">
      <c r="A117" s="87" t="s">
        <v>190</v>
      </c>
      <c r="B117" s="84">
        <v>216</v>
      </c>
      <c r="C117" s="85" t="s">
        <v>200</v>
      </c>
      <c r="D117" s="86" t="s">
        <v>25</v>
      </c>
      <c r="E117" s="87" t="s">
        <v>27</v>
      </c>
    </row>
    <row r="118" spans="1:5" x14ac:dyDescent="0.4">
      <c r="A118" s="87" t="s">
        <v>236</v>
      </c>
      <c r="B118" s="84">
        <v>613</v>
      </c>
      <c r="C118" s="85" t="s">
        <v>249</v>
      </c>
      <c r="D118" s="86" t="s">
        <v>28</v>
      </c>
      <c r="E118" s="87" t="s">
        <v>27</v>
      </c>
    </row>
    <row r="119" spans="1:5" x14ac:dyDescent="0.4">
      <c r="A119" s="87" t="s">
        <v>236</v>
      </c>
      <c r="B119" s="84">
        <v>603</v>
      </c>
      <c r="C119" s="85" t="s">
        <v>93</v>
      </c>
      <c r="D119" s="86" t="s">
        <v>28</v>
      </c>
      <c r="E119" s="87" t="s">
        <v>27</v>
      </c>
    </row>
    <row r="120" spans="1:5" x14ac:dyDescent="0.4">
      <c r="A120" s="87" t="s">
        <v>236</v>
      </c>
      <c r="B120" s="84">
        <v>604</v>
      </c>
      <c r="C120" s="85" t="s">
        <v>250</v>
      </c>
      <c r="D120" s="86" t="s">
        <v>28</v>
      </c>
      <c r="E120" s="87" t="s">
        <v>27</v>
      </c>
    </row>
    <row r="121" spans="1:5" x14ac:dyDescent="0.4">
      <c r="A121" s="87" t="s">
        <v>190</v>
      </c>
      <c r="B121" s="84">
        <v>217</v>
      </c>
      <c r="C121" s="85" t="s">
        <v>201</v>
      </c>
      <c r="D121" s="86" t="s">
        <v>25</v>
      </c>
      <c r="E121" s="87" t="s">
        <v>27</v>
      </c>
    </row>
    <row r="122" spans="1:5" x14ac:dyDescent="0.4">
      <c r="A122" s="87" t="s">
        <v>208</v>
      </c>
      <c r="B122" s="84">
        <v>316</v>
      </c>
      <c r="C122" s="85" t="s">
        <v>212</v>
      </c>
      <c r="D122" s="86" t="s">
        <v>50</v>
      </c>
      <c r="E122" s="87" t="s">
        <v>27</v>
      </c>
    </row>
    <row r="123" spans="1:5" x14ac:dyDescent="0.4">
      <c r="A123" s="87" t="s">
        <v>253</v>
      </c>
      <c r="B123" s="84">
        <v>719</v>
      </c>
      <c r="C123" s="85" t="s">
        <v>110</v>
      </c>
      <c r="D123" s="86" t="s">
        <v>28</v>
      </c>
      <c r="E123" s="87" t="s">
        <v>111</v>
      </c>
    </row>
    <row r="124" spans="1:5" x14ac:dyDescent="0.4">
      <c r="A124" s="87" t="s">
        <v>283</v>
      </c>
      <c r="B124" s="84">
        <v>101</v>
      </c>
      <c r="C124" s="85" t="s">
        <v>26</v>
      </c>
      <c r="D124" s="86" t="s">
        <v>25</v>
      </c>
      <c r="E124" s="87" t="s">
        <v>27</v>
      </c>
    </row>
    <row r="125" spans="1:5" x14ac:dyDescent="0.4">
      <c r="A125" s="87" t="s">
        <v>236</v>
      </c>
      <c r="B125" s="84">
        <v>607</v>
      </c>
      <c r="C125" s="85" t="s">
        <v>94</v>
      </c>
      <c r="D125" s="86" t="s">
        <v>28</v>
      </c>
      <c r="E125" s="87" t="s">
        <v>27</v>
      </c>
    </row>
    <row r="126" spans="1:5" x14ac:dyDescent="0.4">
      <c r="A126" s="87" t="s">
        <v>283</v>
      </c>
      <c r="B126" s="84">
        <v>117</v>
      </c>
      <c r="C126" s="85" t="s">
        <v>176</v>
      </c>
      <c r="D126" s="86" t="s">
        <v>28</v>
      </c>
      <c r="E126" s="87" t="s">
        <v>34</v>
      </c>
    </row>
    <row r="127" spans="1:5" x14ac:dyDescent="0.4">
      <c r="A127" s="87" t="s">
        <v>253</v>
      </c>
      <c r="B127" s="84">
        <v>715</v>
      </c>
      <c r="C127" s="85" t="s">
        <v>106</v>
      </c>
      <c r="D127" s="86" t="s">
        <v>50</v>
      </c>
      <c r="E127" s="87" t="s">
        <v>27</v>
      </c>
    </row>
    <row r="128" spans="1:5" x14ac:dyDescent="0.4">
      <c r="A128" s="87" t="s">
        <v>283</v>
      </c>
      <c r="B128" s="84">
        <v>102</v>
      </c>
      <c r="C128" s="85" t="s">
        <v>177</v>
      </c>
      <c r="D128" s="86" t="s">
        <v>25</v>
      </c>
      <c r="E128" s="87" t="s">
        <v>27</v>
      </c>
    </row>
    <row r="129" spans="1:5" x14ac:dyDescent="0.4">
      <c r="A129" s="87" t="s">
        <v>190</v>
      </c>
      <c r="B129" s="84">
        <v>203</v>
      </c>
      <c r="C129" s="85" t="s">
        <v>202</v>
      </c>
      <c r="D129" s="86" t="s">
        <v>25</v>
      </c>
      <c r="E129" s="87" t="s">
        <v>42</v>
      </c>
    </row>
    <row r="130" spans="1:5" x14ac:dyDescent="0.4">
      <c r="A130" s="87" t="s">
        <v>253</v>
      </c>
      <c r="B130" s="88">
        <v>791</v>
      </c>
      <c r="C130" s="89" t="s">
        <v>265</v>
      </c>
      <c r="D130" s="90" t="s">
        <v>35</v>
      </c>
      <c r="E130" s="91" t="s">
        <v>107</v>
      </c>
    </row>
    <row r="131" spans="1:5" x14ac:dyDescent="0.4">
      <c r="A131" s="87" t="s">
        <v>253</v>
      </c>
      <c r="B131" s="84">
        <v>716</v>
      </c>
      <c r="C131" s="85" t="s">
        <v>265</v>
      </c>
      <c r="D131" s="86" t="s">
        <v>50</v>
      </c>
      <c r="E131" s="87" t="s">
        <v>56</v>
      </c>
    </row>
    <row r="132" spans="1:5" x14ac:dyDescent="0.4">
      <c r="A132" s="87" t="s">
        <v>253</v>
      </c>
      <c r="B132" s="84">
        <v>707</v>
      </c>
      <c r="C132" s="85" t="s">
        <v>266</v>
      </c>
      <c r="D132" s="86" t="s">
        <v>28</v>
      </c>
      <c r="E132" s="87" t="s">
        <v>99</v>
      </c>
    </row>
    <row r="133" spans="1:5" x14ac:dyDescent="0.4">
      <c r="A133" s="87" t="s">
        <v>283</v>
      </c>
      <c r="B133" s="84">
        <v>103</v>
      </c>
      <c r="C133" s="85" t="s">
        <v>178</v>
      </c>
      <c r="D133" s="86" t="s">
        <v>25</v>
      </c>
      <c r="E133" s="87" t="s">
        <v>27</v>
      </c>
    </row>
    <row r="134" spans="1:5" x14ac:dyDescent="0.4">
      <c r="A134" s="87" t="s">
        <v>283</v>
      </c>
      <c r="B134" s="84">
        <v>121</v>
      </c>
      <c r="C134" s="85" t="s">
        <v>179</v>
      </c>
      <c r="D134" s="86" t="s">
        <v>28</v>
      </c>
      <c r="E134" s="87" t="s">
        <v>27</v>
      </c>
    </row>
    <row r="135" spans="1:5" x14ac:dyDescent="0.4">
      <c r="A135" s="87" t="s">
        <v>213</v>
      </c>
      <c r="B135" s="84">
        <v>431</v>
      </c>
      <c r="C135" s="85" t="s">
        <v>227</v>
      </c>
      <c r="D135" s="99" t="s">
        <v>25</v>
      </c>
      <c r="E135" s="87" t="s">
        <v>27</v>
      </c>
    </row>
    <row r="136" spans="1:5" x14ac:dyDescent="0.4">
      <c r="A136" s="87" t="s">
        <v>190</v>
      </c>
      <c r="B136" s="84">
        <v>221</v>
      </c>
      <c r="C136" s="85" t="s">
        <v>203</v>
      </c>
      <c r="D136" s="86" t="s">
        <v>25</v>
      </c>
      <c r="E136" s="87" t="s">
        <v>27</v>
      </c>
    </row>
    <row r="137" spans="1:5" x14ac:dyDescent="0.4">
      <c r="A137" s="87" t="s">
        <v>253</v>
      </c>
      <c r="B137" s="84">
        <v>708</v>
      </c>
      <c r="C137" s="85" t="s">
        <v>267</v>
      </c>
      <c r="D137" s="86" t="s">
        <v>28</v>
      </c>
      <c r="E137" s="87" t="s">
        <v>27</v>
      </c>
    </row>
    <row r="138" spans="1:5" x14ac:dyDescent="0.4">
      <c r="A138" s="87" t="s">
        <v>190</v>
      </c>
      <c r="B138" s="84">
        <v>218</v>
      </c>
      <c r="C138" s="85" t="s">
        <v>204</v>
      </c>
      <c r="D138" s="86" t="s">
        <v>25</v>
      </c>
      <c r="E138" s="87" t="s">
        <v>48</v>
      </c>
    </row>
    <row r="139" spans="1:5" x14ac:dyDescent="0.4">
      <c r="A139" s="87" t="s">
        <v>253</v>
      </c>
      <c r="B139" s="84">
        <v>706</v>
      </c>
      <c r="C139" s="85" t="s">
        <v>268</v>
      </c>
      <c r="D139" s="86" t="s">
        <v>50</v>
      </c>
      <c r="E139" s="87" t="s">
        <v>98</v>
      </c>
    </row>
    <row r="140" spans="1:5" x14ac:dyDescent="0.4">
      <c r="A140" s="87" t="s">
        <v>253</v>
      </c>
      <c r="B140" s="84">
        <v>728</v>
      </c>
      <c r="C140" s="85" t="s">
        <v>119</v>
      </c>
      <c r="D140" s="86" t="s">
        <v>28</v>
      </c>
      <c r="E140" s="87" t="s">
        <v>27</v>
      </c>
    </row>
    <row r="141" spans="1:5" x14ac:dyDescent="0.4">
      <c r="A141" s="87" t="s">
        <v>253</v>
      </c>
      <c r="B141" s="84">
        <v>739</v>
      </c>
      <c r="C141" s="85" t="s">
        <v>132</v>
      </c>
      <c r="D141" s="86" t="s">
        <v>28</v>
      </c>
      <c r="E141" s="87" t="s">
        <v>27</v>
      </c>
    </row>
    <row r="142" spans="1:5" x14ac:dyDescent="0.4">
      <c r="A142" s="87" t="s">
        <v>213</v>
      </c>
      <c r="B142" s="84">
        <v>427</v>
      </c>
      <c r="C142" s="85" t="s">
        <v>88</v>
      </c>
      <c r="D142" s="86" t="s">
        <v>25</v>
      </c>
      <c r="E142" s="87" t="s">
        <v>27</v>
      </c>
    </row>
    <row r="143" spans="1:5" x14ac:dyDescent="0.4">
      <c r="A143" s="87" t="s">
        <v>190</v>
      </c>
      <c r="B143" s="84">
        <v>202</v>
      </c>
      <c r="C143" s="85" t="s">
        <v>205</v>
      </c>
      <c r="D143" s="86" t="s">
        <v>25</v>
      </c>
      <c r="E143" s="87" t="s">
        <v>27</v>
      </c>
    </row>
    <row r="144" spans="1:5" x14ac:dyDescent="0.4">
      <c r="A144" s="87" t="s">
        <v>253</v>
      </c>
      <c r="B144" s="84">
        <v>729</v>
      </c>
      <c r="C144" s="85" t="s">
        <v>120</v>
      </c>
      <c r="D144" s="86" t="s">
        <v>50</v>
      </c>
      <c r="E144" s="87" t="s">
        <v>27</v>
      </c>
    </row>
    <row r="145" spans="1:5" x14ac:dyDescent="0.4">
      <c r="A145" s="87" t="s">
        <v>190</v>
      </c>
      <c r="B145" s="84">
        <v>212</v>
      </c>
      <c r="C145" s="85" t="s">
        <v>206</v>
      </c>
      <c r="D145" s="86" t="s">
        <v>25</v>
      </c>
      <c r="E145" s="87" t="s">
        <v>27</v>
      </c>
    </row>
    <row r="146" spans="1:5" x14ac:dyDescent="0.4">
      <c r="A146" s="87" t="s">
        <v>236</v>
      </c>
      <c r="B146" s="84">
        <v>605</v>
      </c>
      <c r="C146" s="85" t="s">
        <v>251</v>
      </c>
      <c r="D146" s="86" t="s">
        <v>28</v>
      </c>
      <c r="E146" s="87" t="s">
        <v>27</v>
      </c>
    </row>
    <row r="147" spans="1:5" x14ac:dyDescent="0.4">
      <c r="A147" s="87" t="s">
        <v>283</v>
      </c>
      <c r="B147" s="84">
        <v>111</v>
      </c>
      <c r="C147" s="85" t="s">
        <v>180</v>
      </c>
      <c r="D147" s="86" t="s">
        <v>25</v>
      </c>
      <c r="E147" s="87" t="s">
        <v>27</v>
      </c>
    </row>
    <row r="148" spans="1:5" x14ac:dyDescent="0.4">
      <c r="A148" s="87" t="s">
        <v>253</v>
      </c>
      <c r="B148" s="84">
        <v>725</v>
      </c>
      <c r="C148" s="85" t="s">
        <v>115</v>
      </c>
      <c r="D148" s="86" t="s">
        <v>28</v>
      </c>
      <c r="E148" s="87" t="s">
        <v>27</v>
      </c>
    </row>
    <row r="149" spans="1:5" x14ac:dyDescent="0.4">
      <c r="A149" s="87" t="s">
        <v>213</v>
      </c>
      <c r="B149" s="84">
        <v>413</v>
      </c>
      <c r="C149" s="85" t="s">
        <v>75</v>
      </c>
      <c r="D149" s="86" t="s">
        <v>25</v>
      </c>
      <c r="E149" s="87" t="s">
        <v>27</v>
      </c>
    </row>
    <row r="150" spans="1:5" x14ac:dyDescent="0.4">
      <c r="A150" s="87" t="s">
        <v>213</v>
      </c>
      <c r="B150" s="100">
        <v>435</v>
      </c>
      <c r="C150" s="101" t="s">
        <v>228</v>
      </c>
      <c r="D150" s="86" t="s">
        <v>25</v>
      </c>
      <c r="E150" s="87"/>
    </row>
    <row r="151" spans="1:5" x14ac:dyDescent="0.4">
      <c r="A151" s="87" t="s">
        <v>253</v>
      </c>
      <c r="B151" s="84">
        <v>724</v>
      </c>
      <c r="C151" s="85" t="s">
        <v>114</v>
      </c>
      <c r="D151" s="86" t="s">
        <v>50</v>
      </c>
      <c r="E151" s="87" t="s">
        <v>27</v>
      </c>
    </row>
    <row r="152" spans="1:5" x14ac:dyDescent="0.4">
      <c r="A152" s="87" t="s">
        <v>283</v>
      </c>
      <c r="B152" s="84">
        <v>112</v>
      </c>
      <c r="C152" s="85" t="s">
        <v>181</v>
      </c>
      <c r="D152" s="86" t="s">
        <v>28</v>
      </c>
      <c r="E152" s="87" t="s">
        <v>32</v>
      </c>
    </row>
    <row r="153" spans="1:5" x14ac:dyDescent="0.4">
      <c r="A153" s="87" t="s">
        <v>236</v>
      </c>
      <c r="B153" s="84">
        <v>606</v>
      </c>
      <c r="C153" s="85" t="s">
        <v>252</v>
      </c>
      <c r="D153" s="86" t="s">
        <v>28</v>
      </c>
      <c r="E153" s="87" t="s">
        <v>27</v>
      </c>
    </row>
    <row r="154" spans="1:5" x14ac:dyDescent="0.4">
      <c r="A154" s="87" t="s">
        <v>283</v>
      </c>
      <c r="B154" s="84">
        <v>114</v>
      </c>
      <c r="C154" s="85" t="s">
        <v>182</v>
      </c>
      <c r="D154" s="86" t="s">
        <v>28</v>
      </c>
      <c r="E154" s="87" t="s">
        <v>33</v>
      </c>
    </row>
    <row r="155" spans="1:5" x14ac:dyDescent="0.4">
      <c r="A155" s="87" t="s">
        <v>190</v>
      </c>
      <c r="B155" s="84">
        <v>214</v>
      </c>
      <c r="C155" s="85" t="s">
        <v>207</v>
      </c>
      <c r="D155" s="86" t="s">
        <v>25</v>
      </c>
      <c r="E155" s="87" t="s">
        <v>47</v>
      </c>
    </row>
    <row r="156" spans="1:5" x14ac:dyDescent="0.4">
      <c r="A156" s="87" t="s">
        <v>213</v>
      </c>
      <c r="B156" s="84">
        <v>414</v>
      </c>
      <c r="C156" s="85" t="s">
        <v>76</v>
      </c>
      <c r="D156" s="86" t="s">
        <v>25</v>
      </c>
      <c r="E156" s="87" t="s">
        <v>27</v>
      </c>
    </row>
    <row r="157" spans="1:5" x14ac:dyDescent="0.4">
      <c r="A157" s="87" t="s">
        <v>213</v>
      </c>
      <c r="B157" s="84">
        <v>430</v>
      </c>
      <c r="C157" s="85" t="s">
        <v>229</v>
      </c>
      <c r="D157" s="99" t="s">
        <v>25</v>
      </c>
      <c r="E157" s="87" t="s">
        <v>27</v>
      </c>
    </row>
    <row r="158" spans="1:5" x14ac:dyDescent="0.4">
      <c r="A158" s="87" t="s">
        <v>283</v>
      </c>
      <c r="B158" s="84">
        <v>124</v>
      </c>
      <c r="C158" s="85" t="s">
        <v>40</v>
      </c>
      <c r="D158" s="86" t="s">
        <v>25</v>
      </c>
      <c r="E158" s="87" t="s">
        <v>27</v>
      </c>
    </row>
    <row r="159" spans="1:5" x14ac:dyDescent="0.4">
      <c r="A159" s="87" t="s">
        <v>253</v>
      </c>
      <c r="B159" s="84">
        <v>749</v>
      </c>
      <c r="C159" s="85" t="s">
        <v>269</v>
      </c>
      <c r="D159" s="86" t="s">
        <v>28</v>
      </c>
      <c r="E159" s="87" t="s">
        <v>27</v>
      </c>
    </row>
    <row r="160" spans="1:5" x14ac:dyDescent="0.4">
      <c r="A160" s="87" t="s">
        <v>213</v>
      </c>
      <c r="B160" s="84">
        <v>415</v>
      </c>
      <c r="C160" s="85" t="s">
        <v>77</v>
      </c>
      <c r="D160" s="86" t="s">
        <v>25</v>
      </c>
      <c r="E160" s="87" t="s">
        <v>27</v>
      </c>
    </row>
    <row r="161" spans="1:5" x14ac:dyDescent="0.4">
      <c r="A161" s="87" t="s">
        <v>283</v>
      </c>
      <c r="B161" s="84">
        <v>113</v>
      </c>
      <c r="C161" s="85" t="s">
        <v>183</v>
      </c>
      <c r="D161" s="86" t="s">
        <v>25</v>
      </c>
      <c r="E161" s="87" t="s">
        <v>27</v>
      </c>
    </row>
    <row r="162" spans="1:5" x14ac:dyDescent="0.4">
      <c r="A162" s="87" t="s">
        <v>253</v>
      </c>
      <c r="B162" s="84">
        <v>742</v>
      </c>
      <c r="C162" s="85" t="s">
        <v>135</v>
      </c>
      <c r="D162" s="86" t="s">
        <v>28</v>
      </c>
      <c r="E162" s="87" t="s">
        <v>27</v>
      </c>
    </row>
    <row r="163" spans="1:5" x14ac:dyDescent="0.4">
      <c r="A163" s="87" t="s">
        <v>208</v>
      </c>
      <c r="B163" s="84">
        <v>306</v>
      </c>
      <c r="C163" s="85" t="s">
        <v>54</v>
      </c>
      <c r="D163" s="86" t="s">
        <v>50</v>
      </c>
      <c r="E163" s="87" t="s">
        <v>27</v>
      </c>
    </row>
    <row r="164" spans="1:5" x14ac:dyDescent="0.4">
      <c r="A164" s="87" t="s">
        <v>283</v>
      </c>
      <c r="B164" s="84">
        <v>110</v>
      </c>
      <c r="C164" s="85" t="s">
        <v>184</v>
      </c>
      <c r="D164" s="86" t="s">
        <v>28</v>
      </c>
      <c r="E164" s="87" t="s">
        <v>27</v>
      </c>
    </row>
    <row r="165" spans="1:5" x14ac:dyDescent="0.4">
      <c r="A165" s="87" t="s">
        <v>253</v>
      </c>
      <c r="B165" s="84">
        <v>704</v>
      </c>
      <c r="C165" s="85" t="s">
        <v>270</v>
      </c>
      <c r="D165" s="86" t="s">
        <v>28</v>
      </c>
      <c r="E165" s="87" t="s">
        <v>27</v>
      </c>
    </row>
    <row r="166" spans="1:5" x14ac:dyDescent="0.4">
      <c r="A166" s="87" t="s">
        <v>253</v>
      </c>
      <c r="B166" s="84">
        <v>705</v>
      </c>
      <c r="C166" s="85" t="s">
        <v>97</v>
      </c>
      <c r="D166" s="86" t="s">
        <v>28</v>
      </c>
      <c r="E166" s="87" t="s">
        <v>27</v>
      </c>
    </row>
    <row r="167" spans="1:5" x14ac:dyDescent="0.4">
      <c r="A167" s="87" t="s">
        <v>213</v>
      </c>
      <c r="B167" s="84">
        <v>412</v>
      </c>
      <c r="C167" s="85" t="s">
        <v>74</v>
      </c>
      <c r="D167" s="86" t="s">
        <v>25</v>
      </c>
      <c r="E167" s="87" t="s">
        <v>27</v>
      </c>
    </row>
    <row r="168" spans="1:5" x14ac:dyDescent="0.4">
      <c r="A168" s="87" t="s">
        <v>253</v>
      </c>
      <c r="B168" s="84">
        <v>744</v>
      </c>
      <c r="C168" s="85" t="s">
        <v>137</v>
      </c>
      <c r="D168" s="86" t="s">
        <v>50</v>
      </c>
      <c r="E168" s="87" t="s">
        <v>27</v>
      </c>
    </row>
    <row r="169" spans="1:5" x14ac:dyDescent="0.4">
      <c r="A169" s="87" t="s">
        <v>213</v>
      </c>
      <c r="B169" s="84">
        <v>411</v>
      </c>
      <c r="C169" s="85" t="s">
        <v>73</v>
      </c>
      <c r="D169" s="86" t="s">
        <v>25</v>
      </c>
      <c r="E169" s="87" t="s">
        <v>27</v>
      </c>
    </row>
    <row r="170" spans="1:5" x14ac:dyDescent="0.4">
      <c r="A170" s="87" t="s">
        <v>253</v>
      </c>
      <c r="B170" s="84">
        <v>730</v>
      </c>
      <c r="C170" s="85" t="s">
        <v>121</v>
      </c>
      <c r="D170" s="86" t="s">
        <v>28</v>
      </c>
      <c r="E170" s="87" t="s">
        <v>27</v>
      </c>
    </row>
    <row r="171" spans="1:5" x14ac:dyDescent="0.4">
      <c r="A171" s="87" t="s">
        <v>253</v>
      </c>
      <c r="B171" s="84">
        <v>723</v>
      </c>
      <c r="C171" s="85" t="s">
        <v>271</v>
      </c>
      <c r="D171" s="86" t="s">
        <v>50</v>
      </c>
      <c r="E171" s="87" t="s">
        <v>27</v>
      </c>
    </row>
    <row r="172" spans="1:5" x14ac:dyDescent="0.4">
      <c r="A172" s="87" t="s">
        <v>213</v>
      </c>
      <c r="B172" s="100">
        <v>437</v>
      </c>
      <c r="C172" s="101" t="s">
        <v>230</v>
      </c>
      <c r="D172" s="86" t="s">
        <v>25</v>
      </c>
      <c r="E172" s="87"/>
    </row>
    <row r="173" spans="1:5" x14ac:dyDescent="0.4">
      <c r="A173" s="87" t="s">
        <v>208</v>
      </c>
      <c r="B173" s="84">
        <v>308</v>
      </c>
      <c r="C173" s="85" t="s">
        <v>57</v>
      </c>
      <c r="D173" s="86" t="s">
        <v>50</v>
      </c>
      <c r="E173" s="87" t="s">
        <v>27</v>
      </c>
    </row>
    <row r="174" spans="1:5" x14ac:dyDescent="0.4">
      <c r="A174" s="87" t="s">
        <v>253</v>
      </c>
      <c r="B174" s="88">
        <v>792</v>
      </c>
      <c r="C174" s="89" t="s">
        <v>122</v>
      </c>
      <c r="D174" s="90" t="s">
        <v>35</v>
      </c>
      <c r="E174" s="91" t="s">
        <v>123</v>
      </c>
    </row>
    <row r="175" spans="1:5" x14ac:dyDescent="0.4">
      <c r="A175" s="87" t="s">
        <v>253</v>
      </c>
      <c r="B175" s="84">
        <v>731</v>
      </c>
      <c r="C175" s="85" t="s">
        <v>122</v>
      </c>
      <c r="D175" s="86" t="s">
        <v>28</v>
      </c>
      <c r="E175" s="87" t="s">
        <v>272</v>
      </c>
    </row>
    <row r="176" spans="1:5" x14ac:dyDescent="0.4">
      <c r="A176" s="87" t="s">
        <v>283</v>
      </c>
      <c r="B176" s="84">
        <v>106</v>
      </c>
      <c r="C176" s="85" t="s">
        <v>185</v>
      </c>
      <c r="D176" s="86" t="s">
        <v>28</v>
      </c>
      <c r="E176" s="87" t="s">
        <v>27</v>
      </c>
    </row>
    <row r="177" spans="1:5" x14ac:dyDescent="0.4">
      <c r="A177" s="87" t="s">
        <v>283</v>
      </c>
      <c r="B177" s="84">
        <v>100</v>
      </c>
      <c r="C177" s="85" t="s">
        <v>186</v>
      </c>
      <c r="D177" s="86" t="s">
        <v>25</v>
      </c>
      <c r="E177" s="87" t="s">
        <v>187</v>
      </c>
    </row>
    <row r="178" spans="1:5" x14ac:dyDescent="0.4">
      <c r="A178" s="87" t="s">
        <v>283</v>
      </c>
      <c r="B178" s="84">
        <v>109</v>
      </c>
      <c r="C178" s="85" t="s">
        <v>188</v>
      </c>
      <c r="D178" s="86" t="s">
        <v>28</v>
      </c>
      <c r="E178" s="87" t="s">
        <v>31</v>
      </c>
    </row>
    <row r="179" spans="1:5" x14ac:dyDescent="0.4">
      <c r="A179" s="87" t="s">
        <v>283</v>
      </c>
      <c r="B179" s="84">
        <v>105</v>
      </c>
      <c r="C179" s="85" t="s">
        <v>189</v>
      </c>
      <c r="D179" s="86" t="s">
        <v>25</v>
      </c>
      <c r="E179" s="87" t="s">
        <v>29</v>
      </c>
    </row>
    <row r="180" spans="1:5" x14ac:dyDescent="0.4">
      <c r="A180" s="87" t="s">
        <v>283</v>
      </c>
      <c r="B180" s="84">
        <v>123</v>
      </c>
      <c r="C180" s="85" t="s">
        <v>39</v>
      </c>
      <c r="D180" s="86" t="s">
        <v>28</v>
      </c>
      <c r="E180" s="87" t="s">
        <v>27</v>
      </c>
    </row>
    <row r="181" spans="1:5" x14ac:dyDescent="0.4">
      <c r="A181" s="87" t="s">
        <v>213</v>
      </c>
      <c r="B181" s="84">
        <v>418</v>
      </c>
      <c r="C181" s="85" t="s">
        <v>80</v>
      </c>
      <c r="D181" s="86" t="s">
        <v>25</v>
      </c>
      <c r="E181" s="87" t="s">
        <v>81</v>
      </c>
    </row>
    <row r="182" spans="1:5" x14ac:dyDescent="0.4">
      <c r="A182" s="87" t="s">
        <v>213</v>
      </c>
      <c r="B182" s="84">
        <v>428</v>
      </c>
      <c r="C182" s="85" t="s">
        <v>89</v>
      </c>
      <c r="D182" s="86" t="s">
        <v>25</v>
      </c>
      <c r="E182" s="87" t="s">
        <v>27</v>
      </c>
    </row>
    <row r="183" spans="1:5" ht="13.5" customHeight="1" x14ac:dyDescent="0.4">
      <c r="A183" s="98" t="s">
        <v>273</v>
      </c>
      <c r="B183" s="127" t="s">
        <v>274</v>
      </c>
      <c r="C183" s="96"/>
      <c r="D183" s="97"/>
      <c r="E183" s="98" t="s">
        <v>27</v>
      </c>
    </row>
    <row r="185" spans="1:5" ht="29.25" customHeight="1" x14ac:dyDescent="0.4">
      <c r="A185" s="336"/>
      <c r="B185" s="336"/>
      <c r="C185" s="336"/>
      <c r="D185" s="336"/>
      <c r="E185" s="336"/>
    </row>
    <row r="186" spans="1:5" s="103" customFormat="1" x14ac:dyDescent="0.4">
      <c r="A186" s="129"/>
      <c r="B186" s="70"/>
      <c r="C186" s="71"/>
      <c r="D186" s="69"/>
      <c r="E186" s="72"/>
    </row>
  </sheetData>
  <autoFilter ref="A4:E4">
    <sortState ref="A5:E183">
      <sortCondition ref="C4"/>
    </sortState>
  </autoFilter>
  <mergeCells count="1">
    <mergeCell ref="A185:E185"/>
  </mergeCells>
  <phoneticPr fontId="4"/>
  <conditionalFormatting sqref="D109:D184 D2:D67 D186:D65543 D69:D105">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107:D108">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6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6">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 right="0.7" top="0.75" bottom="0.75" header="0.3" footer="0.3"/>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P37"/>
  <sheetViews>
    <sheetView tabSelected="1" view="pageBreakPreview" zoomScale="70" zoomScaleNormal="100" zoomScaleSheetLayoutView="70" workbookViewId="0">
      <selection activeCell="O17" sqref="O17"/>
    </sheetView>
  </sheetViews>
  <sheetFormatPr defaultColWidth="3.625" defaultRowHeight="39.950000000000003" customHeight="1" x14ac:dyDescent="0.4"/>
  <cols>
    <col min="1" max="4" width="3.625" style="162"/>
    <col min="5" max="5" width="3.625" style="162" customWidth="1"/>
    <col min="6" max="16384" width="3.625" style="162"/>
  </cols>
  <sheetData>
    <row r="1" spans="1:42" ht="20.100000000000001" customHeight="1" x14ac:dyDescent="0.4">
      <c r="C1" s="163"/>
      <c r="D1" s="163"/>
      <c r="E1" s="163"/>
      <c r="G1" s="164"/>
      <c r="H1" s="164"/>
      <c r="I1" s="164"/>
      <c r="J1" s="164"/>
      <c r="K1" s="164"/>
      <c r="L1" s="164"/>
      <c r="M1" s="164"/>
      <c r="N1" s="164"/>
      <c r="O1" s="164"/>
      <c r="P1" s="164"/>
      <c r="Q1" s="164"/>
      <c r="R1" s="164"/>
      <c r="S1" s="164"/>
      <c r="T1" s="164"/>
      <c r="U1" s="164"/>
      <c r="V1" s="164"/>
      <c r="W1" s="164"/>
      <c r="X1" s="164"/>
      <c r="Y1" s="165"/>
    </row>
    <row r="2" spans="1:42" ht="20.100000000000001" customHeight="1" x14ac:dyDescent="0.4">
      <c r="C2" s="163"/>
      <c r="D2" s="163"/>
      <c r="E2" s="163"/>
      <c r="G2" s="164"/>
      <c r="H2" s="164"/>
      <c r="I2" s="164"/>
      <c r="J2" s="164"/>
      <c r="K2" s="164"/>
      <c r="L2" s="164"/>
      <c r="M2" s="164"/>
      <c r="N2" s="164"/>
      <c r="O2" s="164"/>
      <c r="P2" s="164"/>
      <c r="Q2" s="164"/>
      <c r="R2" s="164"/>
      <c r="S2" s="164"/>
      <c r="T2" s="164"/>
      <c r="U2" s="164"/>
      <c r="V2" s="164"/>
      <c r="W2" s="164"/>
      <c r="X2" s="164"/>
      <c r="Y2" s="165"/>
    </row>
    <row r="3" spans="1:42" ht="20.100000000000001" customHeight="1" x14ac:dyDescent="0.4">
      <c r="C3" s="163"/>
      <c r="D3" s="163"/>
      <c r="E3" s="163"/>
      <c r="G3" s="164"/>
      <c r="H3" s="164"/>
      <c r="I3" s="164"/>
      <c r="J3" s="164"/>
      <c r="K3" s="164"/>
      <c r="L3" s="164"/>
      <c r="M3" s="164"/>
      <c r="N3" s="164"/>
      <c r="O3" s="164"/>
      <c r="P3" s="164"/>
      <c r="Q3" s="164"/>
      <c r="R3" s="164"/>
      <c r="S3" s="164"/>
      <c r="T3" s="164"/>
      <c r="U3" s="164"/>
      <c r="V3" s="164"/>
      <c r="W3" s="164"/>
      <c r="X3" s="164"/>
      <c r="Y3" s="165"/>
    </row>
    <row r="4" spans="1:42" ht="20.100000000000001" customHeight="1" x14ac:dyDescent="0.4">
      <c r="C4" s="163"/>
      <c r="D4" s="163"/>
      <c r="E4" s="163"/>
      <c r="G4" s="164"/>
      <c r="H4" s="164"/>
      <c r="I4" s="164"/>
      <c r="J4" s="164"/>
      <c r="K4" s="164"/>
      <c r="L4" s="164"/>
      <c r="M4" s="164"/>
      <c r="N4" s="164"/>
      <c r="O4" s="164"/>
      <c r="P4" s="164"/>
      <c r="Q4" s="164"/>
      <c r="R4" s="164"/>
      <c r="S4" s="164"/>
      <c r="T4" s="166"/>
      <c r="U4" s="166"/>
      <c r="V4" s="166"/>
      <c r="W4" s="167"/>
    </row>
    <row r="5" spans="1:42" s="168" customFormat="1" ht="20.25" x14ac:dyDescent="0.4">
      <c r="A5" s="342" t="s">
        <v>331</v>
      </c>
      <c r="B5" s="342"/>
      <c r="C5" s="342"/>
      <c r="D5" s="342"/>
      <c r="E5" s="342"/>
      <c r="F5" s="342"/>
      <c r="G5" s="342"/>
      <c r="H5" s="342"/>
      <c r="I5" s="342"/>
      <c r="J5" s="342"/>
      <c r="K5" s="342"/>
      <c r="L5" s="342"/>
      <c r="M5" s="342"/>
      <c r="N5" s="342"/>
      <c r="O5" s="342"/>
      <c r="P5" s="342"/>
      <c r="Q5" s="342"/>
      <c r="R5" s="342"/>
      <c r="S5" s="342"/>
      <c r="T5" s="342"/>
      <c r="U5" s="342"/>
      <c r="V5" s="342"/>
      <c r="W5" s="342"/>
      <c r="X5" s="342"/>
    </row>
    <row r="6" spans="1:42" s="168" customFormat="1" ht="20.25" x14ac:dyDescent="0.4">
      <c r="A6" s="342" t="s">
        <v>332</v>
      </c>
      <c r="B6" s="342"/>
      <c r="C6" s="342"/>
      <c r="D6" s="342"/>
      <c r="E6" s="342"/>
      <c r="F6" s="342"/>
      <c r="G6" s="342"/>
      <c r="H6" s="342"/>
      <c r="I6" s="342"/>
      <c r="J6" s="342"/>
      <c r="K6" s="342"/>
      <c r="L6" s="342"/>
      <c r="M6" s="342"/>
      <c r="N6" s="342"/>
      <c r="O6" s="342"/>
      <c r="P6" s="342"/>
      <c r="Q6" s="342"/>
      <c r="R6" s="342"/>
      <c r="S6" s="342"/>
      <c r="T6" s="342"/>
      <c r="U6" s="342"/>
      <c r="V6" s="342"/>
      <c r="W6" s="342"/>
      <c r="X6" s="342"/>
    </row>
    <row r="7" spans="1:42" s="169" customFormat="1" ht="19.5" customHeight="1" x14ac:dyDescent="0.2">
      <c r="E7" s="170"/>
      <c r="F7" s="171"/>
      <c r="L7" s="171"/>
    </row>
    <row r="8" spans="1:42" s="169" customFormat="1" ht="19.5" customHeight="1" x14ac:dyDescent="0.2">
      <c r="E8" s="170"/>
      <c r="F8" s="171"/>
      <c r="L8" s="171"/>
    </row>
    <row r="9" spans="1:42" s="169" customFormat="1" ht="19.5" customHeight="1" x14ac:dyDescent="0.2">
      <c r="E9" s="170"/>
      <c r="F9" s="171"/>
      <c r="L9" s="171"/>
    </row>
    <row r="10" spans="1:42" s="169" customFormat="1" ht="20.100000000000001" customHeight="1" x14ac:dyDescent="0.2">
      <c r="B10" s="343" t="s">
        <v>333</v>
      </c>
      <c r="C10" s="343"/>
      <c r="D10" s="343"/>
      <c r="E10" s="343"/>
      <c r="F10" s="343"/>
      <c r="G10" s="343"/>
      <c r="H10" s="343"/>
      <c r="I10" s="343"/>
      <c r="J10" s="343"/>
      <c r="K10" s="343"/>
      <c r="L10" s="343"/>
      <c r="M10" s="343"/>
      <c r="N10" s="343"/>
      <c r="O10" s="343"/>
      <c r="P10" s="343"/>
      <c r="Q10" s="343"/>
      <c r="R10" s="343"/>
      <c r="S10" s="343"/>
      <c r="T10" s="343"/>
      <c r="U10" s="343"/>
      <c r="V10" s="343"/>
      <c r="W10" s="343"/>
    </row>
    <row r="11" spans="1:42" s="163" customFormat="1" ht="20.100000000000001" customHeight="1" x14ac:dyDescent="0.4">
      <c r="B11" s="343"/>
      <c r="C11" s="343"/>
      <c r="D11" s="343"/>
      <c r="E11" s="343"/>
      <c r="F11" s="343"/>
      <c r="G11" s="343"/>
      <c r="H11" s="343"/>
      <c r="I11" s="343"/>
      <c r="J11" s="343"/>
      <c r="K11" s="343"/>
      <c r="L11" s="343"/>
      <c r="M11" s="343"/>
      <c r="N11" s="343"/>
      <c r="O11" s="343"/>
      <c r="P11" s="343"/>
      <c r="Q11" s="343"/>
      <c r="R11" s="343"/>
      <c r="S11" s="343"/>
      <c r="T11" s="343"/>
      <c r="U11" s="343"/>
      <c r="V11" s="343"/>
      <c r="W11" s="343"/>
    </row>
    <row r="12" spans="1:42" s="169" customFormat="1" ht="20.100000000000001" customHeight="1" x14ac:dyDescent="0.2">
      <c r="B12" s="172"/>
      <c r="C12" s="172"/>
      <c r="D12" s="172"/>
      <c r="E12" s="173"/>
      <c r="F12" s="171"/>
      <c r="L12" s="171"/>
    </row>
    <row r="13" spans="1:42" s="169" customFormat="1" ht="20.100000000000001" customHeight="1" x14ac:dyDescent="0.2">
      <c r="E13" s="170"/>
      <c r="F13" s="171"/>
      <c r="L13" s="171"/>
    </row>
    <row r="14" spans="1:42" s="174" customFormat="1" ht="30" customHeight="1" x14ac:dyDescent="0.25">
      <c r="B14" s="339" t="s">
        <v>334</v>
      </c>
      <c r="C14" s="339"/>
      <c r="D14" s="339"/>
      <c r="E14" s="175" t="s">
        <v>335</v>
      </c>
      <c r="F14" s="344"/>
      <c r="G14" s="344"/>
      <c r="H14" s="344"/>
      <c r="I14" s="344"/>
      <c r="J14" s="344"/>
      <c r="K14" s="344"/>
      <c r="L14" s="344"/>
      <c r="M14" s="344"/>
      <c r="N14" s="175"/>
      <c r="O14" s="175"/>
      <c r="P14" s="175"/>
      <c r="Q14" s="175"/>
      <c r="R14" s="175"/>
      <c r="S14" s="175"/>
      <c r="T14" s="175"/>
      <c r="U14" s="175"/>
      <c r="V14" s="175"/>
      <c r="W14" s="175"/>
    </row>
    <row r="15" spans="1:42" s="169" customFormat="1" ht="30" customHeight="1" x14ac:dyDescent="0.2">
      <c r="B15" s="172"/>
      <c r="C15" s="172"/>
      <c r="D15" s="172"/>
      <c r="E15" s="173"/>
      <c r="K15" s="176"/>
      <c r="L15" s="176"/>
      <c r="M15" s="176"/>
      <c r="N15" s="176"/>
      <c r="O15" s="176"/>
      <c r="P15" s="176"/>
      <c r="Q15" s="176"/>
      <c r="R15" s="176"/>
      <c r="S15" s="176"/>
      <c r="T15" s="176"/>
      <c r="U15" s="176"/>
      <c r="V15" s="176"/>
      <c r="W15" s="176"/>
    </row>
    <row r="16" spans="1:42" s="174" customFormat="1" ht="30" customHeight="1" x14ac:dyDescent="0.3">
      <c r="B16" s="338" t="s">
        <v>336</v>
      </c>
      <c r="C16" s="339"/>
      <c r="D16" s="339"/>
      <c r="E16" s="175" t="s">
        <v>337</v>
      </c>
      <c r="F16" s="345"/>
      <c r="G16" s="345"/>
      <c r="H16" s="345"/>
      <c r="I16" s="345"/>
      <c r="J16" s="345"/>
      <c r="K16" s="345"/>
      <c r="L16" s="345"/>
      <c r="M16" s="345"/>
      <c r="N16" s="345"/>
      <c r="O16" s="345"/>
      <c r="P16" s="345"/>
      <c r="Q16" s="345"/>
      <c r="R16" s="345"/>
      <c r="S16" s="345"/>
      <c r="T16" s="345"/>
      <c r="U16" s="345"/>
      <c r="V16" s="345"/>
      <c r="W16" s="345"/>
      <c r="AC16" s="177"/>
      <c r="AD16" s="177"/>
      <c r="AE16" s="169"/>
      <c r="AF16" s="169"/>
      <c r="AG16" s="178"/>
      <c r="AH16" s="179"/>
      <c r="AI16" s="180"/>
      <c r="AJ16" s="181"/>
      <c r="AK16" s="181"/>
      <c r="AL16" s="181"/>
      <c r="AM16" s="181"/>
      <c r="AN16" s="181"/>
      <c r="AO16" s="169"/>
      <c r="AP16" s="169"/>
    </row>
    <row r="17" spans="2:42" s="169" customFormat="1" ht="30" customHeight="1" x14ac:dyDescent="0.2">
      <c r="B17" s="172"/>
      <c r="C17" s="172"/>
      <c r="D17" s="172"/>
      <c r="E17" s="173"/>
    </row>
    <row r="18" spans="2:42" s="174" customFormat="1" ht="30" customHeight="1" x14ac:dyDescent="0.3">
      <c r="B18" s="338" t="s">
        <v>338</v>
      </c>
      <c r="C18" s="339"/>
      <c r="D18" s="339"/>
      <c r="E18" s="175" t="s">
        <v>339</v>
      </c>
      <c r="F18" s="340"/>
      <c r="G18" s="340"/>
      <c r="H18" s="340"/>
      <c r="I18" s="340"/>
      <c r="J18" s="340"/>
      <c r="K18" s="347" t="s">
        <v>340</v>
      </c>
      <c r="L18" s="337"/>
      <c r="M18" s="337"/>
      <c r="N18" s="340"/>
      <c r="O18" s="340"/>
      <c r="P18" s="340"/>
      <c r="Q18" s="340"/>
      <c r="R18" s="340"/>
      <c r="S18" s="340"/>
      <c r="T18" s="340"/>
      <c r="U18" s="340"/>
      <c r="V18" s="337" t="s">
        <v>341</v>
      </c>
      <c r="W18" s="337"/>
      <c r="AC18" s="177"/>
      <c r="AD18" s="177"/>
      <c r="AE18" s="169"/>
      <c r="AF18" s="169"/>
      <c r="AG18" s="178"/>
      <c r="AH18" s="179"/>
      <c r="AI18" s="180"/>
      <c r="AJ18" s="181"/>
      <c r="AK18" s="181"/>
      <c r="AL18" s="181"/>
      <c r="AM18" s="181"/>
      <c r="AN18" s="181"/>
      <c r="AO18" s="169"/>
      <c r="AP18" s="169"/>
    </row>
    <row r="19" spans="2:42" s="169" customFormat="1" ht="30" customHeight="1" x14ac:dyDescent="0.2">
      <c r="B19" s="172"/>
      <c r="C19" s="172"/>
      <c r="D19" s="172"/>
      <c r="E19" s="173"/>
    </row>
    <row r="20" spans="2:42" s="174" customFormat="1" ht="30" customHeight="1" x14ac:dyDescent="0.3">
      <c r="B20" s="338" t="s">
        <v>342</v>
      </c>
      <c r="C20" s="339"/>
      <c r="D20" s="339"/>
      <c r="E20" s="175" t="s">
        <v>335</v>
      </c>
      <c r="F20" s="340"/>
      <c r="G20" s="340"/>
      <c r="H20" s="340"/>
      <c r="I20" s="340"/>
      <c r="J20" s="340"/>
      <c r="K20" s="340"/>
      <c r="L20" s="340"/>
      <c r="M20" s="182" t="s">
        <v>343</v>
      </c>
      <c r="N20" s="183"/>
      <c r="O20" s="183"/>
      <c r="P20" s="341"/>
      <c r="Q20" s="341"/>
      <c r="R20" s="182" t="s">
        <v>344</v>
      </c>
      <c r="S20" s="184"/>
      <c r="T20" s="184"/>
      <c r="U20" s="184"/>
      <c r="V20" s="184"/>
      <c r="W20" s="184"/>
      <c r="X20" s="184"/>
      <c r="Y20" s="184"/>
    </row>
    <row r="21" spans="2:42" s="169" customFormat="1" ht="20.100000000000001" customHeight="1" x14ac:dyDescent="0.2">
      <c r="B21" s="172"/>
      <c r="C21" s="172"/>
      <c r="D21" s="172"/>
      <c r="E21" s="173"/>
      <c r="F21" s="171"/>
      <c r="L21" s="171"/>
      <c r="Q21" s="181"/>
      <c r="R21" s="181"/>
      <c r="S21" s="181"/>
      <c r="T21" s="181"/>
      <c r="U21" s="181"/>
      <c r="V21" s="181"/>
      <c r="W21" s="181"/>
    </row>
    <row r="22" spans="2:42" s="169" customFormat="1" ht="20.100000000000001" customHeight="1" x14ac:dyDescent="0.2">
      <c r="B22" s="172"/>
      <c r="C22" s="172"/>
      <c r="D22" s="172"/>
      <c r="E22" s="173"/>
      <c r="F22" s="171"/>
      <c r="L22" s="171"/>
      <c r="Q22" s="181"/>
      <c r="R22" s="181"/>
      <c r="S22" s="181"/>
      <c r="T22" s="181"/>
      <c r="U22" s="181"/>
      <c r="V22" s="181"/>
      <c r="W22" s="181"/>
    </row>
    <row r="23" spans="2:42" s="169" customFormat="1" ht="20.100000000000001" customHeight="1" x14ac:dyDescent="0.2">
      <c r="B23" s="172"/>
      <c r="C23" s="172"/>
      <c r="D23" s="172"/>
      <c r="E23" s="173"/>
      <c r="F23" s="171"/>
      <c r="L23" s="171"/>
    </row>
    <row r="24" spans="2:42" s="169" customFormat="1" ht="20.100000000000001" customHeight="1" x14ac:dyDescent="0.3">
      <c r="B24" s="172"/>
      <c r="C24" s="172"/>
      <c r="D24" s="172"/>
      <c r="E24" s="173"/>
      <c r="F24" s="171"/>
      <c r="L24" s="171"/>
      <c r="Q24" s="346"/>
      <c r="R24" s="346"/>
      <c r="S24" s="185" t="s">
        <v>345</v>
      </c>
      <c r="T24" s="186"/>
      <c r="U24" s="185" t="s">
        <v>346</v>
      </c>
      <c r="V24" s="186"/>
      <c r="W24" s="185" t="s">
        <v>347</v>
      </c>
    </row>
    <row r="25" spans="2:42" s="169" customFormat="1" ht="20.100000000000001" customHeight="1" x14ac:dyDescent="0.3">
      <c r="B25" s="172"/>
      <c r="C25" s="172"/>
      <c r="D25" s="172"/>
      <c r="E25" s="173"/>
      <c r="F25" s="171"/>
      <c r="L25" s="171"/>
      <c r="Q25" s="186"/>
      <c r="R25" s="185"/>
      <c r="S25" s="186"/>
      <c r="T25" s="185"/>
      <c r="U25" s="186"/>
      <c r="V25" s="185"/>
    </row>
    <row r="26" spans="2:42" ht="20.100000000000001" customHeight="1" x14ac:dyDescent="0.4"/>
    <row r="27" spans="2:42" s="174" customFormat="1" ht="39.950000000000003" customHeight="1" x14ac:dyDescent="0.35">
      <c r="I27" s="187"/>
      <c r="J27" s="188" t="s">
        <v>348</v>
      </c>
      <c r="K27" s="188"/>
      <c r="L27" s="188"/>
      <c r="M27" s="188"/>
      <c r="N27" s="189"/>
      <c r="O27" s="188"/>
      <c r="P27" s="189"/>
      <c r="Q27" s="189"/>
      <c r="R27" s="189"/>
      <c r="S27" s="189"/>
      <c r="T27" s="189"/>
      <c r="U27" s="189"/>
      <c r="V27" s="189"/>
      <c r="W27" s="189"/>
    </row>
    <row r="28" spans="2:42" ht="20.100000000000001" customHeight="1" x14ac:dyDescent="0.4">
      <c r="B28" s="190"/>
      <c r="C28" s="190"/>
      <c r="D28" s="190"/>
      <c r="E28" s="190"/>
      <c r="F28" s="190"/>
      <c r="G28" s="190"/>
      <c r="H28" s="190"/>
      <c r="I28" s="190"/>
      <c r="J28" s="190"/>
    </row>
    <row r="29" spans="2:42" s="169" customFormat="1" ht="20.100000000000001" customHeight="1" x14ac:dyDescent="0.2">
      <c r="B29" s="172"/>
      <c r="C29" s="172"/>
      <c r="D29" s="172"/>
      <c r="E29" s="173"/>
      <c r="F29" s="171"/>
      <c r="L29" s="171"/>
    </row>
    <row r="30" spans="2:42" s="169" customFormat="1" ht="20.100000000000001" customHeight="1" x14ac:dyDescent="0.2">
      <c r="B30" s="172"/>
      <c r="C30" s="172"/>
      <c r="D30" s="172"/>
      <c r="E30" s="173"/>
      <c r="F30" s="171"/>
      <c r="L30" s="171"/>
    </row>
    <row r="31" spans="2:42" s="169" customFormat="1" ht="20.100000000000001" customHeight="1" x14ac:dyDescent="0.2">
      <c r="B31" s="172"/>
      <c r="C31" s="172"/>
      <c r="D31" s="172"/>
      <c r="E31" s="173"/>
      <c r="F31" s="171"/>
      <c r="L31" s="171"/>
    </row>
    <row r="32" spans="2:42" s="169" customFormat="1" ht="20.100000000000001" customHeight="1" x14ac:dyDescent="0.2">
      <c r="B32" s="172"/>
      <c r="C32" s="172"/>
      <c r="D32" s="172"/>
      <c r="E32" s="173"/>
      <c r="F32" s="171"/>
      <c r="L32" s="171"/>
    </row>
    <row r="33" spans="2:12" s="169" customFormat="1" ht="20.100000000000001" customHeight="1" x14ac:dyDescent="0.2">
      <c r="B33" s="172"/>
      <c r="C33" s="172"/>
      <c r="D33" s="172"/>
      <c r="E33" s="173"/>
      <c r="F33" s="171"/>
      <c r="L33" s="171"/>
    </row>
    <row r="34" spans="2:12" s="169" customFormat="1" ht="20.100000000000001" customHeight="1" x14ac:dyDescent="0.2">
      <c r="B34" s="172"/>
      <c r="C34" s="172"/>
      <c r="D34" s="172"/>
      <c r="E34" s="173"/>
      <c r="F34" s="171"/>
      <c r="L34" s="171"/>
    </row>
    <row r="35" spans="2:12" ht="20.100000000000001" customHeight="1" x14ac:dyDescent="0.4">
      <c r="B35" s="190"/>
      <c r="C35" s="190"/>
      <c r="D35" s="190"/>
      <c r="E35" s="190"/>
      <c r="F35" s="190"/>
      <c r="G35" s="190"/>
      <c r="H35" s="190"/>
      <c r="I35" s="190"/>
      <c r="J35" s="190"/>
    </row>
    <row r="36" spans="2:12" ht="20.100000000000001" customHeight="1" x14ac:dyDescent="0.4"/>
    <row r="37" spans="2:12" ht="20.100000000000001" customHeight="1" x14ac:dyDescent="0.4"/>
  </sheetData>
  <mergeCells count="16">
    <mergeCell ref="Q24:R24"/>
    <mergeCell ref="B18:D18"/>
    <mergeCell ref="F18:J18"/>
    <mergeCell ref="K18:M18"/>
    <mergeCell ref="N18:U18"/>
    <mergeCell ref="V18:W18"/>
    <mergeCell ref="B20:D20"/>
    <mergeCell ref="F20:L20"/>
    <mergeCell ref="P20:Q20"/>
    <mergeCell ref="A5:X5"/>
    <mergeCell ref="A6:X6"/>
    <mergeCell ref="B10:W11"/>
    <mergeCell ref="B14:D14"/>
    <mergeCell ref="F14:M14"/>
    <mergeCell ref="B16:D16"/>
    <mergeCell ref="F16:W16"/>
  </mergeCells>
  <phoneticPr fontId="4"/>
  <dataValidations count="1">
    <dataValidation type="list" allowBlank="1" showInputMessage="1" showErrorMessage="1" prompt="選択してください" sqref="F20:L20">
      <formula1>"学士,博士前期（修士）,博士後期"</formula1>
    </dataValidation>
  </dataValidations>
  <pageMargins left="0.78740157480314965" right="0.78740157480314965" top="0.39370078740157483" bottom="0.39370078740157483" header="0.39370078740157483" footer="0.31496062992125984"/>
  <pageSetup paperSize="9" scale="8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B1:J33"/>
  <sheetViews>
    <sheetView view="pageBreakPreview" zoomScale="85" zoomScaleNormal="60" zoomScaleSheetLayoutView="85" workbookViewId="0">
      <selection activeCell="I10" sqref="I10"/>
    </sheetView>
  </sheetViews>
  <sheetFormatPr defaultRowHeight="13.5" x14ac:dyDescent="0.15"/>
  <cols>
    <col min="1" max="1" width="3.375" style="191" customWidth="1"/>
    <col min="2" max="2" width="7.75" style="191" customWidth="1"/>
    <col min="3" max="6" width="9.375" style="191" customWidth="1"/>
    <col min="7" max="7" width="24.75" style="191" bestFit="1" customWidth="1"/>
    <col min="8" max="8" width="39.875" style="191" customWidth="1"/>
    <col min="9" max="9" width="70.5" style="191" customWidth="1"/>
    <col min="10" max="10" width="34.625" style="191" customWidth="1"/>
    <col min="11" max="16384" width="9" style="191"/>
  </cols>
  <sheetData>
    <row r="1" spans="2:10" x14ac:dyDescent="0.15">
      <c r="I1" s="192"/>
    </row>
    <row r="2" spans="2:10" ht="28.5" x14ac:dyDescent="0.15">
      <c r="B2" s="348" t="s">
        <v>411</v>
      </c>
      <c r="C2" s="349"/>
      <c r="D2" s="349"/>
      <c r="E2" s="349"/>
      <c r="F2" s="349"/>
      <c r="G2" s="349"/>
      <c r="H2" s="349"/>
      <c r="I2" s="349"/>
      <c r="J2" s="193" t="s">
        <v>349</v>
      </c>
    </row>
    <row r="3" spans="2:10" ht="28.5" x14ac:dyDescent="0.15">
      <c r="B3" s="194"/>
      <c r="J3" s="195"/>
    </row>
    <row r="4" spans="2:10" ht="34.5" x14ac:dyDescent="0.15">
      <c r="B4" s="350" t="s">
        <v>350</v>
      </c>
      <c r="C4" s="351"/>
      <c r="D4" s="352"/>
      <c r="E4" s="353"/>
      <c r="F4" s="354"/>
      <c r="G4" s="355"/>
      <c r="H4" s="196" t="s">
        <v>351</v>
      </c>
      <c r="I4" s="235"/>
      <c r="J4" s="197" t="s">
        <v>352</v>
      </c>
    </row>
    <row r="6" spans="2:10" s="198" customFormat="1" ht="16.5" customHeight="1" x14ac:dyDescent="0.4">
      <c r="B6" s="356" t="s">
        <v>412</v>
      </c>
      <c r="C6" s="356"/>
      <c r="D6" s="356"/>
      <c r="E6" s="356"/>
      <c r="F6" s="356"/>
      <c r="G6" s="356"/>
      <c r="H6" s="356"/>
      <c r="I6" s="356"/>
      <c r="J6" s="356"/>
    </row>
    <row r="7" spans="2:10" s="198" customFormat="1" ht="16.5" customHeight="1" x14ac:dyDescent="0.4">
      <c r="B7" s="356"/>
      <c r="C7" s="356"/>
      <c r="D7" s="356"/>
      <c r="E7" s="356"/>
      <c r="F7" s="356"/>
      <c r="G7" s="356"/>
      <c r="H7" s="356"/>
      <c r="I7" s="356"/>
      <c r="J7" s="356"/>
    </row>
    <row r="8" spans="2:10" s="198" customFormat="1" ht="16.5" customHeight="1" x14ac:dyDescent="0.4">
      <c r="B8" s="356"/>
      <c r="C8" s="356"/>
      <c r="D8" s="356"/>
      <c r="E8" s="356"/>
      <c r="F8" s="356"/>
      <c r="G8" s="356"/>
      <c r="H8" s="356"/>
      <c r="I8" s="356"/>
      <c r="J8" s="356"/>
    </row>
    <row r="9" spans="2:10" ht="23.25" customHeight="1" x14ac:dyDescent="0.2">
      <c r="B9" s="199" t="s">
        <v>353</v>
      </c>
      <c r="C9" s="200"/>
      <c r="D9" s="200"/>
      <c r="E9" s="200"/>
      <c r="F9" s="200"/>
      <c r="G9" s="200"/>
      <c r="H9" s="200"/>
      <c r="I9" s="200"/>
    </row>
    <row r="10" spans="2:10" ht="23.25" customHeight="1" x14ac:dyDescent="0.2">
      <c r="B10" s="201" t="s">
        <v>354</v>
      </c>
      <c r="C10" s="200"/>
      <c r="D10" s="200"/>
      <c r="E10" s="200"/>
      <c r="F10" s="200"/>
      <c r="G10" s="200"/>
      <c r="H10" s="200"/>
      <c r="I10" s="200"/>
      <c r="J10" s="202"/>
    </row>
    <row r="11" spans="2:10" ht="23.25" customHeight="1" x14ac:dyDescent="0.2">
      <c r="B11" s="359"/>
      <c r="C11" s="349"/>
      <c r="D11" s="349"/>
      <c r="E11" s="349"/>
      <c r="F11" s="349"/>
      <c r="G11" s="349"/>
      <c r="H11" s="349"/>
      <c r="I11" s="349"/>
    </row>
    <row r="12" spans="2:10" ht="14.25" thickBot="1" x14ac:dyDescent="0.2">
      <c r="G12" s="360"/>
      <c r="H12" s="360"/>
      <c r="I12" s="360"/>
    </row>
    <row r="13" spans="2:10" s="204" customFormat="1" ht="34.5" customHeight="1" x14ac:dyDescent="0.4">
      <c r="B13" s="361"/>
      <c r="C13" s="363" t="s">
        <v>355</v>
      </c>
      <c r="D13" s="364"/>
      <c r="E13" s="364"/>
      <c r="F13" s="364"/>
      <c r="G13" s="203" t="s">
        <v>356</v>
      </c>
      <c r="H13" s="365" t="s">
        <v>357</v>
      </c>
      <c r="I13" s="366"/>
      <c r="J13" s="357" t="s">
        <v>358</v>
      </c>
    </row>
    <row r="14" spans="2:10" s="204" customFormat="1" ht="48.75" customHeight="1" thickBot="1" x14ac:dyDescent="0.45">
      <c r="B14" s="362"/>
      <c r="C14" s="205" t="s">
        <v>359</v>
      </c>
      <c r="D14" s="206" t="s">
        <v>360</v>
      </c>
      <c r="E14" s="207" t="s">
        <v>361</v>
      </c>
      <c r="F14" s="208" t="s">
        <v>362</v>
      </c>
      <c r="G14" s="209" t="s">
        <v>363</v>
      </c>
      <c r="H14" s="210" t="s">
        <v>364</v>
      </c>
      <c r="I14" s="211" t="s">
        <v>413</v>
      </c>
      <c r="J14" s="358"/>
    </row>
    <row r="15" spans="2:10" s="220" customFormat="1" ht="33.75" customHeight="1" x14ac:dyDescent="0.4">
      <c r="B15" s="212" t="s">
        <v>365</v>
      </c>
      <c r="C15" s="213" t="s">
        <v>366</v>
      </c>
      <c r="D15" s="214" t="s">
        <v>367</v>
      </c>
      <c r="E15" s="215" t="s">
        <v>406</v>
      </c>
      <c r="F15" s="216" t="s">
        <v>407</v>
      </c>
      <c r="G15" s="217">
        <v>2.5</v>
      </c>
      <c r="H15" s="218"/>
      <c r="I15" s="219"/>
      <c r="J15" s="217"/>
    </row>
    <row r="16" spans="2:10" s="220" customFormat="1" ht="33.75" customHeight="1" x14ac:dyDescent="0.4">
      <c r="B16" s="212" t="s">
        <v>365</v>
      </c>
      <c r="C16" s="221" t="s">
        <v>368</v>
      </c>
      <c r="D16" s="222" t="s">
        <v>369</v>
      </c>
      <c r="E16" s="223" t="s">
        <v>408</v>
      </c>
      <c r="F16" s="224" t="s">
        <v>409</v>
      </c>
      <c r="G16" s="225"/>
      <c r="H16" s="226" t="s">
        <v>370</v>
      </c>
      <c r="I16" s="227" t="s">
        <v>410</v>
      </c>
      <c r="J16" s="225"/>
    </row>
    <row r="17" spans="2:10" ht="48" customHeight="1" x14ac:dyDescent="0.15">
      <c r="B17" s="212"/>
      <c r="C17" s="221"/>
      <c r="D17" s="222"/>
      <c r="E17" s="223"/>
      <c r="F17" s="224"/>
      <c r="G17" s="225"/>
      <c r="H17" s="226"/>
      <c r="I17" s="227"/>
      <c r="J17" s="225"/>
    </row>
    <row r="18" spans="2:10" ht="48" customHeight="1" x14ac:dyDescent="0.15">
      <c r="B18" s="228"/>
      <c r="C18" s="229"/>
      <c r="D18" s="230"/>
      <c r="E18" s="231"/>
      <c r="F18" s="232"/>
      <c r="G18" s="233"/>
      <c r="H18" s="234"/>
      <c r="I18" s="236"/>
      <c r="J18" s="233"/>
    </row>
    <row r="19" spans="2:10" ht="48" customHeight="1" x14ac:dyDescent="0.15">
      <c r="B19" s="228"/>
      <c r="C19" s="229"/>
      <c r="D19" s="230"/>
      <c r="E19" s="231"/>
      <c r="F19" s="232"/>
      <c r="G19" s="233"/>
      <c r="H19" s="234"/>
      <c r="I19" s="236"/>
      <c r="J19" s="233"/>
    </row>
    <row r="20" spans="2:10" ht="48" customHeight="1" x14ac:dyDescent="0.15">
      <c r="B20" s="228"/>
      <c r="C20" s="229"/>
      <c r="D20" s="230"/>
      <c r="E20" s="231"/>
      <c r="F20" s="232"/>
      <c r="G20" s="233"/>
      <c r="H20" s="234"/>
      <c r="I20" s="236"/>
      <c r="J20" s="233"/>
    </row>
    <row r="21" spans="2:10" ht="48" customHeight="1" x14ac:dyDescent="0.15">
      <c r="B21" s="228"/>
      <c r="C21" s="229"/>
      <c r="D21" s="230"/>
      <c r="E21" s="231"/>
      <c r="F21" s="232"/>
      <c r="G21" s="233"/>
      <c r="H21" s="234"/>
      <c r="I21" s="236"/>
      <c r="J21" s="233"/>
    </row>
    <row r="22" spans="2:10" ht="48" customHeight="1" x14ac:dyDescent="0.15">
      <c r="B22" s="228"/>
      <c r="C22" s="229"/>
      <c r="D22" s="230"/>
      <c r="E22" s="231"/>
      <c r="F22" s="232"/>
      <c r="G22" s="233"/>
      <c r="H22" s="234"/>
      <c r="I22" s="236"/>
      <c r="J22" s="233"/>
    </row>
    <row r="23" spans="2:10" ht="48" customHeight="1" x14ac:dyDescent="0.15">
      <c r="B23" s="228"/>
      <c r="C23" s="229"/>
      <c r="D23" s="230"/>
      <c r="E23" s="231"/>
      <c r="F23" s="232"/>
      <c r="G23" s="233"/>
      <c r="H23" s="234"/>
      <c r="I23" s="236"/>
      <c r="J23" s="233"/>
    </row>
    <row r="24" spans="2:10" ht="48" customHeight="1" x14ac:dyDescent="0.15">
      <c r="B24" s="228"/>
      <c r="C24" s="229"/>
      <c r="D24" s="230"/>
      <c r="E24" s="231"/>
      <c r="F24" s="232"/>
      <c r="G24" s="233"/>
      <c r="H24" s="234"/>
      <c r="I24" s="236"/>
      <c r="J24" s="233"/>
    </row>
    <row r="25" spans="2:10" ht="48" customHeight="1" x14ac:dyDescent="0.15">
      <c r="B25" s="228"/>
      <c r="C25" s="229"/>
      <c r="D25" s="230"/>
      <c r="E25" s="231"/>
      <c r="F25" s="232"/>
      <c r="G25" s="233"/>
      <c r="H25" s="234"/>
      <c r="I25" s="236"/>
      <c r="J25" s="233"/>
    </row>
    <row r="26" spans="2:10" ht="48" customHeight="1" x14ac:dyDescent="0.15">
      <c r="B26" s="228"/>
      <c r="C26" s="229"/>
      <c r="D26" s="230"/>
      <c r="E26" s="231"/>
      <c r="F26" s="232"/>
      <c r="G26" s="233"/>
      <c r="H26" s="234"/>
      <c r="I26" s="236"/>
      <c r="J26" s="233"/>
    </row>
    <row r="27" spans="2:10" ht="48" customHeight="1" x14ac:dyDescent="0.15">
      <c r="B27" s="228"/>
      <c r="C27" s="229"/>
      <c r="D27" s="230"/>
      <c r="E27" s="231"/>
      <c r="F27" s="232"/>
      <c r="G27" s="233"/>
      <c r="H27" s="234"/>
      <c r="I27" s="236"/>
      <c r="J27" s="233"/>
    </row>
    <row r="28" spans="2:10" ht="48" customHeight="1" x14ac:dyDescent="0.15">
      <c r="B28" s="228"/>
      <c r="C28" s="229"/>
      <c r="D28" s="230"/>
      <c r="E28" s="231"/>
      <c r="F28" s="232"/>
      <c r="G28" s="233"/>
      <c r="H28" s="234"/>
      <c r="I28" s="236"/>
      <c r="J28" s="233"/>
    </row>
    <row r="29" spans="2:10" ht="48" customHeight="1" x14ac:dyDescent="0.15">
      <c r="B29" s="228"/>
      <c r="C29" s="229"/>
      <c r="D29" s="230"/>
      <c r="E29" s="231"/>
      <c r="F29" s="232"/>
      <c r="G29" s="233"/>
      <c r="H29" s="234"/>
      <c r="I29" s="236"/>
      <c r="J29" s="233"/>
    </row>
    <row r="30" spans="2:10" ht="48" customHeight="1" x14ac:dyDescent="0.15">
      <c r="B30" s="228"/>
      <c r="C30" s="229"/>
      <c r="D30" s="230"/>
      <c r="E30" s="231"/>
      <c r="F30" s="232"/>
      <c r="G30" s="233"/>
      <c r="H30" s="234"/>
      <c r="I30" s="236"/>
      <c r="J30" s="233"/>
    </row>
    <row r="31" spans="2:10" ht="48" customHeight="1" thickBot="1" x14ac:dyDescent="0.2">
      <c r="B31" s="228"/>
      <c r="C31" s="237"/>
      <c r="D31" s="238"/>
      <c r="E31" s="239"/>
      <c r="F31" s="240"/>
      <c r="G31" s="241"/>
      <c r="H31" s="242"/>
      <c r="I31" s="243"/>
      <c r="J31" s="241"/>
    </row>
    <row r="32" spans="2:10" ht="17.25" x14ac:dyDescent="0.2">
      <c r="B32" s="200" t="s">
        <v>371</v>
      </c>
    </row>
    <row r="33" spans="2:2" ht="17.25" x14ac:dyDescent="0.2">
      <c r="B33" s="200" t="s">
        <v>372</v>
      </c>
    </row>
  </sheetData>
  <mergeCells count="10">
    <mergeCell ref="B2:I2"/>
    <mergeCell ref="B4:D4"/>
    <mergeCell ref="E4:G4"/>
    <mergeCell ref="B6:J8"/>
    <mergeCell ref="J13:J14"/>
    <mergeCell ref="B11:I11"/>
    <mergeCell ref="G12:I12"/>
    <mergeCell ref="B13:B14"/>
    <mergeCell ref="C13:F13"/>
    <mergeCell ref="H13:I13"/>
  </mergeCells>
  <phoneticPr fontId="4"/>
  <printOptions horizontalCentered="1"/>
  <pageMargins left="0.31496062992125984" right="0.31496062992125984" top="0.55118110236220474" bottom="0.15748031496062992"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C3"/>
  <sheetViews>
    <sheetView workbookViewId="0">
      <selection activeCell="E4" sqref="E4"/>
    </sheetView>
  </sheetViews>
  <sheetFormatPr defaultRowHeight="18.75" x14ac:dyDescent="0.4"/>
  <cols>
    <col min="1" max="1" width="9" style="118"/>
    <col min="2" max="2" width="5.5" bestFit="1" customWidth="1"/>
  </cols>
  <sheetData>
    <row r="2" spans="1:3" x14ac:dyDescent="0.4">
      <c r="B2" s="117">
        <v>2019</v>
      </c>
      <c r="C2" t="s">
        <v>279</v>
      </c>
    </row>
    <row r="3" spans="1:3" x14ac:dyDescent="0.4">
      <c r="A3" s="118" t="s">
        <v>280</v>
      </c>
      <c r="B3" s="117">
        <v>1</v>
      </c>
      <c r="C3" t="s">
        <v>281</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1.奨学金候補者データ</vt:lpstr>
      <vt:lpstr>2.JASSO成績計算表(満点3.00)</vt:lpstr>
      <vt:lpstr>3.G萩成績計算表(満点4.000) </vt:lpstr>
      <vt:lpstr>4.国・地域コード</vt:lpstr>
      <vt:lpstr>5.申立書</vt:lpstr>
      <vt:lpstr>様式M</vt:lpstr>
      <vt:lpstr>0.年度記入</vt:lpstr>
      <vt:lpstr>'1.奨学金候補者データ'!Print_Area</vt:lpstr>
      <vt:lpstr>'2.JASSO成績計算表(満点3.00)'!Print_Area</vt:lpstr>
      <vt:lpstr>'3.G萩成績計算表(満点4.000) '!Print_Area</vt:lpstr>
      <vt:lpstr>'5.申立書'!Print_Area</vt:lpstr>
      <vt:lpstr>様式M!Print_Area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cp:lastModifiedBy>
  <cp:lastPrinted>2019-09-18T06:53:35Z</cp:lastPrinted>
  <dcterms:created xsi:type="dcterms:W3CDTF">2018-09-13T03:48:54Z</dcterms:created>
  <dcterms:modified xsi:type="dcterms:W3CDTF">2019-09-25T00:26:11Z</dcterms:modified>
</cp:coreProperties>
</file>